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30" windowWidth="17520" windowHeight="10410"/>
  </bookViews>
  <sheets>
    <sheet name="Spend to 26th June 18" sheetId="1" r:id="rId1"/>
  </sheets>
  <calcPr calcId="145621"/>
</workbook>
</file>

<file path=xl/calcChain.xml><?xml version="1.0" encoding="utf-8"?>
<calcChain xmlns="http://schemas.openxmlformats.org/spreadsheetml/2006/main">
  <c r="F44" i="1" l="1"/>
  <c r="G44" i="1" s="1"/>
  <c r="H44" i="1" s="1"/>
  <c r="F43" i="1"/>
  <c r="G43" i="1" s="1"/>
  <c r="H43" i="1" s="1"/>
  <c r="F42" i="1"/>
  <c r="G42" i="1" s="1"/>
  <c r="H42" i="1" s="1"/>
  <c r="F41" i="1"/>
  <c r="G41" i="1" s="1"/>
  <c r="H41" i="1" s="1"/>
  <c r="F40" i="1"/>
  <c r="G40" i="1" s="1"/>
  <c r="H40" i="1" s="1"/>
  <c r="F39" i="1"/>
  <c r="G39" i="1" s="1"/>
  <c r="H39" i="1" s="1"/>
  <c r="F38" i="1"/>
  <c r="G38" i="1" s="1"/>
  <c r="H38" i="1" s="1"/>
  <c r="F37" i="1"/>
  <c r="G37" i="1" s="1"/>
  <c r="H37" i="1" s="1"/>
  <c r="F36" i="1"/>
  <c r="G36" i="1" s="1"/>
  <c r="H36" i="1" s="1"/>
  <c r="F35" i="1"/>
  <c r="G35" i="1" s="1"/>
  <c r="H35" i="1" s="1"/>
  <c r="F34" i="1"/>
  <c r="G34" i="1" s="1"/>
  <c r="H34" i="1" s="1"/>
  <c r="F33" i="1"/>
  <c r="G33" i="1" s="1"/>
  <c r="H33" i="1" s="1"/>
  <c r="F32" i="1"/>
  <c r="G32" i="1" s="1"/>
  <c r="F31" i="1"/>
  <c r="G31" i="1" s="1"/>
  <c r="H31" i="1" s="1"/>
  <c r="F30" i="1"/>
  <c r="G30" i="1" s="1"/>
  <c r="H30" i="1" s="1"/>
  <c r="F29" i="1"/>
  <c r="G29" i="1" s="1"/>
  <c r="H29" i="1" s="1"/>
  <c r="F28" i="1"/>
  <c r="G28" i="1" s="1"/>
  <c r="H28" i="1" s="1"/>
  <c r="F27" i="1"/>
  <c r="G27" i="1" s="1"/>
  <c r="H27" i="1" s="1"/>
  <c r="F26" i="1"/>
  <c r="G26" i="1" s="1"/>
  <c r="F25" i="1"/>
  <c r="G25" i="1" s="1"/>
  <c r="H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H19" i="1" s="1"/>
  <c r="F18" i="1"/>
  <c r="G18" i="1" s="1"/>
  <c r="H18" i="1" s="1"/>
  <c r="F17" i="1"/>
  <c r="G17" i="1" s="1"/>
  <c r="H17" i="1" s="1"/>
  <c r="F16" i="1"/>
  <c r="G16" i="1" s="1"/>
  <c r="H16" i="1" s="1"/>
  <c r="F15" i="1"/>
  <c r="G15" i="1" s="1"/>
  <c r="H15" i="1" s="1"/>
  <c r="F14" i="1"/>
  <c r="G14" i="1" s="1"/>
  <c r="H14" i="1" s="1"/>
  <c r="F13" i="1"/>
  <c r="G13" i="1" s="1"/>
  <c r="F12" i="1"/>
  <c r="G12" i="1" s="1"/>
  <c r="H12" i="1" s="1"/>
  <c r="F11" i="1"/>
  <c r="G11" i="1" s="1"/>
  <c r="H11" i="1" s="1"/>
  <c r="F10" i="1"/>
  <c r="G10" i="1" s="1"/>
  <c r="H10" i="1" s="1"/>
  <c r="F9" i="1"/>
  <c r="G9" i="1" s="1"/>
  <c r="H9" i="1" s="1"/>
  <c r="F8" i="1"/>
  <c r="G8" i="1" s="1"/>
  <c r="H8" i="1" s="1"/>
  <c r="F7" i="1"/>
  <c r="G7" i="1" s="1"/>
  <c r="H7" i="1" s="1"/>
  <c r="F6" i="1"/>
  <c r="G6" i="1" s="1"/>
  <c r="H6" i="1" s="1"/>
  <c r="F5" i="1"/>
  <c r="G5" i="1" s="1"/>
  <c r="H5" i="1" s="1"/>
  <c r="D46" i="1"/>
  <c r="D154" i="1" s="1"/>
  <c r="D178" i="1" l="1"/>
  <c r="F178" i="1" s="1"/>
  <c r="G178" i="1" s="1"/>
  <c r="H178" i="1" s="1"/>
  <c r="F154" i="1"/>
  <c r="G154" i="1" s="1"/>
  <c r="H154" i="1" s="1"/>
  <c r="F46" i="1"/>
  <c r="G46" i="1" s="1"/>
  <c r="H46" i="1" s="1"/>
</calcChain>
</file>

<file path=xl/sharedStrings.xml><?xml version="1.0" encoding="utf-8"?>
<sst xmlns="http://schemas.openxmlformats.org/spreadsheetml/2006/main" count="167" uniqueCount="167">
  <si>
    <t>Budget</t>
  </si>
  <si>
    <t>Commitment</t>
  </si>
  <si>
    <t>Actual</t>
  </si>
  <si>
    <t>Total</t>
  </si>
  <si>
    <t>Balance</t>
  </si>
  <si>
    <t>% Remaining</t>
  </si>
  <si>
    <t>Contingency</t>
  </si>
  <si>
    <t>Employees</t>
  </si>
  <si>
    <t>Teachers</t>
  </si>
  <si>
    <t>Teachers NI</t>
  </si>
  <si>
    <t>NI salary Scarifice teachers</t>
  </si>
  <si>
    <t>Teachers Superan</t>
  </si>
  <si>
    <t>Supply Teachers</t>
  </si>
  <si>
    <t>Supply NI</t>
  </si>
  <si>
    <t>Supply Superan</t>
  </si>
  <si>
    <t>Agency supply</t>
  </si>
  <si>
    <t>Non-Teaching assisstants</t>
  </si>
  <si>
    <t>TA NI</t>
  </si>
  <si>
    <t>TA Superan</t>
  </si>
  <si>
    <t>Superan Deficit cont</t>
  </si>
  <si>
    <t>Non- Teaching Assisstants - Statemented</t>
  </si>
  <si>
    <t>TWA NI</t>
  </si>
  <si>
    <t>TWA Superan</t>
  </si>
  <si>
    <t>Premises Staff</t>
  </si>
  <si>
    <t>Premises Staff Overtime</t>
  </si>
  <si>
    <t>Premises Staff NI</t>
  </si>
  <si>
    <t>Premises Staff Superan</t>
  </si>
  <si>
    <t>Premises superan deficit cont</t>
  </si>
  <si>
    <t>Admin</t>
  </si>
  <si>
    <t>Admin Overtime</t>
  </si>
  <si>
    <t>Admin Staff NI</t>
  </si>
  <si>
    <t>Admin Staff Superan</t>
  </si>
  <si>
    <t>admin superan deficit cont</t>
  </si>
  <si>
    <t>Midday Supervisor &amp; Lunchtime Controllers</t>
  </si>
  <si>
    <t>Lunchtime Staff NI</t>
  </si>
  <si>
    <t>Lunchtime Staff Superan</t>
  </si>
  <si>
    <t>LC superan deficit cont</t>
  </si>
  <si>
    <t>Teachers - Insurance Premiuns</t>
  </si>
  <si>
    <t>Subsidised Staff Services</t>
  </si>
  <si>
    <t>support staff premiums</t>
  </si>
  <si>
    <t>Sub Total Employees</t>
  </si>
  <si>
    <t>Staff Advertising</t>
  </si>
  <si>
    <t>Interview Exp</t>
  </si>
  <si>
    <t>Recruitment |Exp</t>
  </si>
  <si>
    <t>Training Costs</t>
  </si>
  <si>
    <t>Total Employees</t>
  </si>
  <si>
    <t>Premises</t>
  </si>
  <si>
    <t>Repairs and Maintenance</t>
  </si>
  <si>
    <t>R&amp;M Service Contract</t>
  </si>
  <si>
    <t>Building Works &gt;2000</t>
  </si>
  <si>
    <t>Minor School Improvement</t>
  </si>
  <si>
    <t>Grounds Maintenance</t>
  </si>
  <si>
    <t>Electricity</t>
  </si>
  <si>
    <t>Gas</t>
  </si>
  <si>
    <t>Rates</t>
  </si>
  <si>
    <t>Water Rates</t>
  </si>
  <si>
    <t>Contract Cleaning</t>
  </si>
  <si>
    <t>Refuse Collection</t>
  </si>
  <si>
    <t>Total Premises</t>
  </si>
  <si>
    <t>Transport</t>
  </si>
  <si>
    <t>Public Transport Allow</t>
  </si>
  <si>
    <t>Mileage Allow</t>
  </si>
  <si>
    <t>Total Transport</t>
  </si>
  <si>
    <t>Supplies &amp; Services</t>
  </si>
  <si>
    <t>Equip Purchase</t>
  </si>
  <si>
    <t>Equip Rental</t>
  </si>
  <si>
    <t>Equip R&amp;M</t>
  </si>
  <si>
    <t>Schools equip &gt; £2000</t>
  </si>
  <si>
    <t>Catering Equip</t>
  </si>
  <si>
    <t>Cleaning Equipment</t>
  </si>
  <si>
    <t>Furniture Purchase</t>
  </si>
  <si>
    <t>Materials</t>
  </si>
  <si>
    <t>Cleaning Materials</t>
  </si>
  <si>
    <t>Window cleaning</t>
  </si>
  <si>
    <t>SEN Non-Learning Resources</t>
  </si>
  <si>
    <t>Learning Resources</t>
  </si>
  <si>
    <t>SEN Curric</t>
  </si>
  <si>
    <t>Catering Consumables</t>
  </si>
  <si>
    <t>Catering Payments</t>
  </si>
  <si>
    <t>Free Meals SUbsidy</t>
  </si>
  <si>
    <t>clothing and uniform staff</t>
  </si>
  <si>
    <t>Clothing and Uniform pupils</t>
  </si>
  <si>
    <t>Printing and Design</t>
  </si>
  <si>
    <t>Photocopying</t>
  </si>
  <si>
    <t>Office Stationery</t>
  </si>
  <si>
    <t>Ref Books</t>
  </si>
  <si>
    <t>Consultant Fees</t>
  </si>
  <si>
    <t>Ext Prof Services Non-Curricu</t>
  </si>
  <si>
    <t>Ext proff Services curriculum</t>
  </si>
  <si>
    <t>Postage</t>
  </si>
  <si>
    <t>Telephones</t>
  </si>
  <si>
    <t>Computer Equipment</t>
  </si>
  <si>
    <t>Computer Consumables</t>
  </si>
  <si>
    <t>Computer Maintenance</t>
  </si>
  <si>
    <t>computer lines</t>
  </si>
  <si>
    <t>Computer Software Non Curric</t>
  </si>
  <si>
    <t>ICT Rsources - Purchases</t>
  </si>
  <si>
    <t>ICT Resources Consumables</t>
  </si>
  <si>
    <t>ICT Resources R&amp;M</t>
  </si>
  <si>
    <t>Computer Lines</t>
  </si>
  <si>
    <t>ICT Learning Resources</t>
  </si>
  <si>
    <t>ICT Resources Software Maintenance</t>
  </si>
  <si>
    <t>Refreshments</t>
  </si>
  <si>
    <t>Hospitality</t>
  </si>
  <si>
    <t>Subscriptions</t>
  </si>
  <si>
    <t>Governors Exp</t>
  </si>
  <si>
    <t>Publicity</t>
  </si>
  <si>
    <t>Licences</t>
  </si>
  <si>
    <t>Insurances</t>
  </si>
  <si>
    <t>Insurance - School Journeys</t>
  </si>
  <si>
    <t>Other Expenses</t>
  </si>
  <si>
    <t>ed visits</t>
  </si>
  <si>
    <t>Total Supplies &amp; Services</t>
  </si>
  <si>
    <t>Third Party Payments</t>
  </si>
  <si>
    <t>Reading BC</t>
  </si>
  <si>
    <t>Total Third Party Payments</t>
  </si>
  <si>
    <t>Central Services</t>
  </si>
  <si>
    <t>Financial Services Recharge</t>
  </si>
  <si>
    <t>premises insurance buy back</t>
  </si>
  <si>
    <t>liability ins buy back</t>
  </si>
  <si>
    <t>IT Services Recharge</t>
  </si>
  <si>
    <t>Personnel Services Recharge</t>
  </si>
  <si>
    <t>Health &amp; Safety Recharge</t>
  </si>
  <si>
    <t>valuers services</t>
  </si>
  <si>
    <t>Legal Services Recharge</t>
  </si>
  <si>
    <t>Contract Man Buy Back</t>
  </si>
  <si>
    <t>Services to Pupils Recharge</t>
  </si>
  <si>
    <t>LEA Prof Services Curric</t>
  </si>
  <si>
    <t>LEA Prof Services</t>
  </si>
  <si>
    <t>Governor Services</t>
  </si>
  <si>
    <t>Broadband Services</t>
  </si>
  <si>
    <t>Total Central Services</t>
  </si>
  <si>
    <t>TOTAL EXPENDITURE</t>
  </si>
  <si>
    <t>Income</t>
  </si>
  <si>
    <t>Gov Grants</t>
  </si>
  <si>
    <t>PE Grant</t>
  </si>
  <si>
    <t>Universal Infant Free School Meal Grant</t>
  </si>
  <si>
    <t>Pupil Premium Grant</t>
  </si>
  <si>
    <t xml:space="preserve">Other Grants </t>
  </si>
  <si>
    <t>RB of Windsor and Maidenhead</t>
  </si>
  <si>
    <t>Donations/Private Funds</t>
  </si>
  <si>
    <t>Other Grants</t>
  </si>
  <si>
    <t>Sale of Goods</t>
  </si>
  <si>
    <t>Sale of Services</t>
  </si>
  <si>
    <t>reimbursement of support</t>
  </si>
  <si>
    <t>REimbursement supply</t>
  </si>
  <si>
    <t>Insurance refunds other</t>
  </si>
  <si>
    <t>Lettings Income</t>
  </si>
  <si>
    <t>TOTAL INCOME</t>
  </si>
  <si>
    <t>TOTAL COST CENTRE BUDGET</t>
  </si>
  <si>
    <t>Parental Contributions</t>
  </si>
  <si>
    <t>Other Income</t>
  </si>
  <si>
    <t>Apprent Levey teachers</t>
  </si>
  <si>
    <t>Apprent Levy Supply</t>
  </si>
  <si>
    <t>Apprent Levey TA</t>
  </si>
  <si>
    <t>Superan Deficit TWA</t>
  </si>
  <si>
    <t>Apprent Levy TWA</t>
  </si>
  <si>
    <t>Apprent Levy Premises</t>
  </si>
  <si>
    <t>Apprent Levy Admin</t>
  </si>
  <si>
    <t>Apprent Levy LC</t>
  </si>
  <si>
    <t>EYFS PP</t>
  </si>
  <si>
    <t>Computer Software Maintenance</t>
  </si>
  <si>
    <t>De-delegated Deduction</t>
  </si>
  <si>
    <t>Salary Commit Junior Staff Sept to March</t>
  </si>
  <si>
    <t>less spend can be used for TA if required</t>
  </si>
  <si>
    <t>TA overspent - staff plan used in budget did not include 30hrs TWA yr 4 or 22.75 hrs Yr 6. commit includes est £7k spend on overtime. Known additional high needs funding was included in budget. We est an aditional £12k for high needs to be received from Sept.</t>
  </si>
  <si>
    <t>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</si>
</sst>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/>
    <xf numFmtId="164" fontId="0" fillId="0" borderId="0" xfId="0" applyNumberFormat="1"/>
    <xf numFmtId="164" fontId="16" fillId="0" borderId="0" xfId="0" applyNumberFormat="1" applyFont="1"/>
    <xf numFmtId="6" fontId="0" fillId="0" borderId="0" xfId="0" applyNumberFormat="1"/>
    <xf numFmtId="0" fontId="0" fillId="0" borderId="0" xfId="0" applyFill="1"/>
    <xf numFmtId="6" fontId="0" fillId="0" borderId="0" xfId="0" applyNumberFormat="1" applyFill="1"/>
    <xf numFmtId="6" fontId="16" fillId="0" borderId="0" xfId="0" applyNumberFormat="1" applyFont="1" applyFill="1"/>
    <xf numFmtId="0" fontId="0" fillId="0" borderId="0" xfId="0" applyFont="1"/>
    <xf numFmtId="0" fontId="16" fillId="0" borderId="0" xfId="0" applyFont="1" applyAlignment="1">
      <alignment wrapText="1"/>
    </xf>
    <xf numFmtId="2" fontId="0" fillId="0" borderId="0" xfId="0" applyNumberFormat="1"/>
    <xf numFmtId="2" fontId="16" fillId="0" borderId="0" xfId="0" applyNumberFormat="1" applyFont="1"/>
    <xf numFmtId="164" fontId="0" fillId="33" borderId="0" xfId="0" applyNumberFormat="1" applyFill="1"/>
    <xf numFmtId="164" fontId="0" fillId="0" borderId="0" xfId="0" applyNumberFormat="1" applyAlignment="1">
      <alignment wrapText="1"/>
    </xf>
    <xf numFmtId="164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tabSelected="1" topLeftCell="A9" zoomScaleNormal="100" workbookViewId="0">
      <selection activeCell="C181" sqref="C181"/>
    </sheetView>
  </sheetViews>
  <sheetFormatPr defaultRowHeight="15" x14ac:dyDescent="0.25"/>
  <cols>
    <col min="1" max="1" width="38.42578125" customWidth="1"/>
    <col min="2" max="3" width="11" customWidth="1"/>
    <col min="4" max="4" width="14" customWidth="1"/>
    <col min="5" max="5" width="10.85546875" customWidth="1"/>
    <col min="6" max="7" width="11.28515625" customWidth="1"/>
    <col min="8" max="8" width="11.140625" customWidth="1"/>
    <col min="10" max="10" width="40.85546875" customWidth="1"/>
  </cols>
  <sheetData>
    <row r="1" spans="1:10" ht="45" x14ac:dyDescent="0.25">
      <c r="B1" s="1" t="s">
        <v>0</v>
      </c>
      <c r="C1" s="1" t="s">
        <v>1</v>
      </c>
      <c r="D1" s="9" t="s">
        <v>163</v>
      </c>
      <c r="E1" s="1" t="s">
        <v>2</v>
      </c>
      <c r="F1" s="1" t="s">
        <v>3</v>
      </c>
      <c r="G1" s="1" t="s">
        <v>4</v>
      </c>
      <c r="H1" s="1" t="s">
        <v>5</v>
      </c>
      <c r="I1" s="1"/>
      <c r="J1" s="1"/>
    </row>
    <row r="2" spans="1:10" x14ac:dyDescent="0.25">
      <c r="A2" s="1" t="s">
        <v>6</v>
      </c>
      <c r="B2" s="3">
        <v>62488</v>
      </c>
      <c r="C2" s="3">
        <v>0</v>
      </c>
      <c r="D2" s="3"/>
      <c r="E2" s="3">
        <v>0</v>
      </c>
      <c r="F2" s="3">
        <v>0</v>
      </c>
      <c r="G2" s="3">
        <v>62488</v>
      </c>
      <c r="H2" s="1">
        <v>100</v>
      </c>
      <c r="I2" s="3"/>
      <c r="J2" s="3"/>
    </row>
    <row r="3" spans="1:10" x14ac:dyDescent="0.25">
      <c r="A3" s="1"/>
      <c r="B3" s="2"/>
      <c r="C3" s="2"/>
      <c r="D3" s="3"/>
      <c r="E3" s="2"/>
      <c r="F3" s="3"/>
      <c r="G3" s="3"/>
      <c r="H3" s="1"/>
    </row>
    <row r="4" spans="1:10" x14ac:dyDescent="0.25">
      <c r="A4" s="1" t="s">
        <v>7</v>
      </c>
      <c r="B4" s="2"/>
      <c r="C4" s="2"/>
      <c r="D4" s="3"/>
      <c r="E4" s="2"/>
      <c r="F4" s="3"/>
      <c r="G4" s="3"/>
      <c r="H4" s="1"/>
    </row>
    <row r="5" spans="1:10" x14ac:dyDescent="0.25">
      <c r="A5" t="s">
        <v>8</v>
      </c>
      <c r="B5" s="2">
        <v>677640</v>
      </c>
      <c r="C5" s="2">
        <v>510542.02</v>
      </c>
      <c r="D5" s="2">
        <v>94572</v>
      </c>
      <c r="E5" s="2">
        <v>62697.43</v>
      </c>
      <c r="F5" s="2">
        <f t="shared" ref="F5:F44" si="0">C5+D5+E5</f>
        <v>667811.45000000007</v>
      </c>
      <c r="G5" s="2">
        <f t="shared" ref="G5:G44" si="1">B5-F5</f>
        <v>9828.5499999999302</v>
      </c>
      <c r="H5" s="10">
        <f t="shared" ref="H5:H12" si="2">G5/B5*100</f>
        <v>1.4504087716191385</v>
      </c>
      <c r="I5" s="2"/>
      <c r="J5" s="2"/>
    </row>
    <row r="6" spans="1:10" x14ac:dyDescent="0.25">
      <c r="A6" t="s">
        <v>9</v>
      </c>
      <c r="B6" s="2">
        <v>67715</v>
      </c>
      <c r="C6" s="2">
        <v>51438.9</v>
      </c>
      <c r="D6" s="2">
        <v>9844</v>
      </c>
      <c r="E6" s="2">
        <v>6218.85</v>
      </c>
      <c r="F6" s="2">
        <f t="shared" si="0"/>
        <v>67501.75</v>
      </c>
      <c r="G6" s="2">
        <f t="shared" si="1"/>
        <v>213.25</v>
      </c>
      <c r="H6" s="10">
        <f t="shared" si="2"/>
        <v>0.31492283836668389</v>
      </c>
      <c r="I6" s="2"/>
      <c r="J6" s="2"/>
    </row>
    <row r="7" spans="1:10" x14ac:dyDescent="0.25">
      <c r="A7" t="s">
        <v>10</v>
      </c>
      <c r="B7" s="2">
        <v>647</v>
      </c>
      <c r="C7" s="2">
        <v>0</v>
      </c>
      <c r="D7" s="2"/>
      <c r="E7" s="2">
        <v>18.21</v>
      </c>
      <c r="F7" s="2">
        <f t="shared" si="0"/>
        <v>18.21</v>
      </c>
      <c r="G7" s="2">
        <f t="shared" si="1"/>
        <v>628.79</v>
      </c>
      <c r="H7" s="10">
        <f t="shared" si="2"/>
        <v>97.185471406491502</v>
      </c>
      <c r="J7" s="2"/>
    </row>
    <row r="8" spans="1:10" x14ac:dyDescent="0.25">
      <c r="A8" t="s">
        <v>11</v>
      </c>
      <c r="B8" s="2">
        <v>110805</v>
      </c>
      <c r="C8" s="2">
        <v>83728.89</v>
      </c>
      <c r="D8" s="2">
        <v>14315</v>
      </c>
      <c r="E8" s="2">
        <v>10250.89</v>
      </c>
      <c r="F8" s="2">
        <f t="shared" si="0"/>
        <v>108294.78</v>
      </c>
      <c r="G8" s="2">
        <f t="shared" si="1"/>
        <v>2510.2200000000012</v>
      </c>
      <c r="H8" s="10">
        <f t="shared" si="2"/>
        <v>2.2654392852308121</v>
      </c>
      <c r="I8" s="2"/>
      <c r="J8" s="2"/>
    </row>
    <row r="9" spans="1:10" x14ac:dyDescent="0.25">
      <c r="A9" t="s">
        <v>152</v>
      </c>
      <c r="B9" s="2">
        <v>3378</v>
      </c>
      <c r="C9" s="2">
        <v>0</v>
      </c>
      <c r="D9" s="2"/>
      <c r="E9" s="2">
        <v>307.56</v>
      </c>
      <c r="F9" s="2">
        <f t="shared" si="0"/>
        <v>307.56</v>
      </c>
      <c r="G9" s="2">
        <f t="shared" si="1"/>
        <v>3070.44</v>
      </c>
      <c r="H9" s="10">
        <f t="shared" si="2"/>
        <v>90.895204262877456</v>
      </c>
      <c r="J9" s="2"/>
    </row>
    <row r="10" spans="1:10" x14ac:dyDescent="0.25">
      <c r="A10" t="s">
        <v>12</v>
      </c>
      <c r="B10" s="2">
        <v>17000</v>
      </c>
      <c r="C10" s="2">
        <v>0</v>
      </c>
      <c r="D10" s="2"/>
      <c r="E10" s="2">
        <v>179.53</v>
      </c>
      <c r="F10" s="2">
        <f t="shared" si="0"/>
        <v>179.53</v>
      </c>
      <c r="G10" s="2">
        <f t="shared" si="1"/>
        <v>16820.47</v>
      </c>
      <c r="H10" s="10">
        <f t="shared" si="2"/>
        <v>98.943941176470602</v>
      </c>
      <c r="I10" s="2"/>
      <c r="J10" s="2"/>
    </row>
    <row r="11" spans="1:10" x14ac:dyDescent="0.25">
      <c r="A11" t="s">
        <v>13</v>
      </c>
      <c r="B11" s="2">
        <v>2000</v>
      </c>
      <c r="C11" s="2">
        <v>0</v>
      </c>
      <c r="D11" s="2"/>
      <c r="E11" s="2">
        <v>18.46</v>
      </c>
      <c r="F11" s="2">
        <f t="shared" si="0"/>
        <v>18.46</v>
      </c>
      <c r="G11" s="2">
        <f t="shared" si="1"/>
        <v>1981.54</v>
      </c>
      <c r="H11" s="10">
        <f t="shared" si="2"/>
        <v>99.076999999999998</v>
      </c>
      <c r="I11" s="5"/>
      <c r="J11" s="2"/>
    </row>
    <row r="12" spans="1:10" x14ac:dyDescent="0.25">
      <c r="A12" t="s">
        <v>14</v>
      </c>
      <c r="B12" s="2">
        <v>4000</v>
      </c>
      <c r="C12" s="2">
        <v>0</v>
      </c>
      <c r="D12" s="2"/>
      <c r="E12" s="2">
        <v>29.59</v>
      </c>
      <c r="F12" s="2">
        <f t="shared" si="0"/>
        <v>29.59</v>
      </c>
      <c r="G12" s="2">
        <f t="shared" si="1"/>
        <v>3970.41</v>
      </c>
      <c r="H12" s="10">
        <f t="shared" si="2"/>
        <v>99.260249999999999</v>
      </c>
      <c r="J12" s="2"/>
    </row>
    <row r="13" spans="1:10" x14ac:dyDescent="0.25">
      <c r="A13" t="s">
        <v>153</v>
      </c>
      <c r="B13" s="2">
        <v>0</v>
      </c>
      <c r="C13" s="2">
        <v>0</v>
      </c>
      <c r="D13" s="2"/>
      <c r="E13" s="2">
        <v>0.9</v>
      </c>
      <c r="F13" s="2">
        <f t="shared" si="0"/>
        <v>0.9</v>
      </c>
      <c r="G13" s="2">
        <f t="shared" si="1"/>
        <v>-0.9</v>
      </c>
      <c r="H13" s="10">
        <v>0</v>
      </c>
      <c r="J13" s="2"/>
    </row>
    <row r="14" spans="1:10" x14ac:dyDescent="0.25">
      <c r="A14" t="s">
        <v>15</v>
      </c>
      <c r="B14" s="2">
        <v>49000</v>
      </c>
      <c r="C14" s="2">
        <v>0</v>
      </c>
      <c r="D14" s="2"/>
      <c r="E14" s="2">
        <v>4322.82</v>
      </c>
      <c r="F14" s="2">
        <f t="shared" si="0"/>
        <v>4322.82</v>
      </c>
      <c r="G14" s="2">
        <f t="shared" si="1"/>
        <v>44677.18</v>
      </c>
      <c r="H14" s="10">
        <f t="shared" ref="H14:H19" si="3">G14/B14*100</f>
        <v>91.177918367346948</v>
      </c>
      <c r="I14" s="2"/>
      <c r="J14" s="2"/>
    </row>
    <row r="15" spans="1:10" ht="105" x14ac:dyDescent="0.25">
      <c r="A15" t="s">
        <v>16</v>
      </c>
      <c r="B15" s="2">
        <v>214965</v>
      </c>
      <c r="C15" s="2">
        <v>118243.73</v>
      </c>
      <c r="D15" s="2">
        <v>81383</v>
      </c>
      <c r="E15" s="2">
        <v>26323.06</v>
      </c>
      <c r="F15" s="2">
        <f t="shared" si="0"/>
        <v>225949.78999999998</v>
      </c>
      <c r="G15" s="12">
        <f t="shared" si="1"/>
        <v>-10984.789999999979</v>
      </c>
      <c r="H15" s="10">
        <f t="shared" si="3"/>
        <v>-5.1100365175726186</v>
      </c>
      <c r="I15" s="2"/>
      <c r="J15" s="13" t="s">
        <v>165</v>
      </c>
    </row>
    <row r="16" spans="1:10" x14ac:dyDescent="0.25">
      <c r="A16" t="s">
        <v>17</v>
      </c>
      <c r="B16" s="2">
        <v>9278</v>
      </c>
      <c r="C16" s="2">
        <v>4184.16</v>
      </c>
      <c r="D16" s="2">
        <v>4000</v>
      </c>
      <c r="E16" s="2">
        <v>861.62</v>
      </c>
      <c r="F16" s="2">
        <f t="shared" si="0"/>
        <v>9045.7800000000007</v>
      </c>
      <c r="G16" s="2">
        <f t="shared" si="1"/>
        <v>232.21999999999935</v>
      </c>
      <c r="H16" s="10">
        <f t="shared" si="3"/>
        <v>2.5029101099374795</v>
      </c>
      <c r="I16" s="2"/>
      <c r="J16" s="2"/>
    </row>
    <row r="17" spans="1:10" x14ac:dyDescent="0.25">
      <c r="A17" t="s">
        <v>18</v>
      </c>
      <c r="B17" s="2">
        <v>23351</v>
      </c>
      <c r="C17" s="2">
        <v>12575.2</v>
      </c>
      <c r="D17" s="2">
        <v>8000</v>
      </c>
      <c r="E17" s="2">
        <v>3456.44</v>
      </c>
      <c r="F17" s="2">
        <f t="shared" si="0"/>
        <v>24031.64</v>
      </c>
      <c r="G17" s="14">
        <f t="shared" si="1"/>
        <v>-680.63999999999942</v>
      </c>
      <c r="H17" s="10">
        <f t="shared" si="3"/>
        <v>-2.9148216350477472</v>
      </c>
      <c r="I17" s="2"/>
      <c r="J17" s="13"/>
    </row>
    <row r="18" spans="1:10" x14ac:dyDescent="0.25">
      <c r="A18" t="s">
        <v>19</v>
      </c>
      <c r="B18" s="2">
        <v>9408</v>
      </c>
      <c r="C18" s="2">
        <v>0</v>
      </c>
      <c r="D18" s="2"/>
      <c r="E18" s="2">
        <v>0</v>
      </c>
      <c r="F18" s="2">
        <f t="shared" si="0"/>
        <v>0</v>
      </c>
      <c r="G18" s="2">
        <f t="shared" si="1"/>
        <v>9408</v>
      </c>
      <c r="H18" s="10">
        <f t="shared" si="3"/>
        <v>100</v>
      </c>
      <c r="J18" s="2"/>
    </row>
    <row r="19" spans="1:10" x14ac:dyDescent="0.25">
      <c r="A19" t="s">
        <v>154</v>
      </c>
      <c r="B19" s="2">
        <v>1074</v>
      </c>
      <c r="C19" s="2">
        <v>0</v>
      </c>
      <c r="D19" s="2"/>
      <c r="E19" s="2">
        <v>131.47999999999999</v>
      </c>
      <c r="F19" s="2">
        <f t="shared" si="0"/>
        <v>131.47999999999999</v>
      </c>
      <c r="G19" s="2">
        <f t="shared" si="1"/>
        <v>942.52</v>
      </c>
      <c r="H19" s="10">
        <f t="shared" si="3"/>
        <v>87.757914338919932</v>
      </c>
      <c r="J19" s="2"/>
    </row>
    <row r="20" spans="1:10" x14ac:dyDescent="0.25">
      <c r="A20" t="s">
        <v>20</v>
      </c>
      <c r="B20" s="2">
        <v>0</v>
      </c>
      <c r="C20" s="2">
        <v>0</v>
      </c>
      <c r="D20" s="2"/>
      <c r="E20" s="2">
        <v>0</v>
      </c>
      <c r="F20" s="2">
        <f t="shared" si="0"/>
        <v>0</v>
      </c>
      <c r="G20" s="2">
        <f t="shared" si="1"/>
        <v>0</v>
      </c>
      <c r="H20" s="10">
        <v>0</v>
      </c>
      <c r="J20" s="2"/>
    </row>
    <row r="21" spans="1:10" x14ac:dyDescent="0.25">
      <c r="A21" t="s">
        <v>21</v>
      </c>
      <c r="B21" s="2">
        <v>0</v>
      </c>
      <c r="C21" s="2">
        <v>0</v>
      </c>
      <c r="D21" s="2"/>
      <c r="E21" s="2">
        <v>0</v>
      </c>
      <c r="F21" s="2">
        <f t="shared" si="0"/>
        <v>0</v>
      </c>
      <c r="G21" s="2">
        <f t="shared" si="1"/>
        <v>0</v>
      </c>
      <c r="H21" s="10">
        <v>0</v>
      </c>
      <c r="J21" s="2"/>
    </row>
    <row r="22" spans="1:10" x14ac:dyDescent="0.25">
      <c r="A22" t="s">
        <v>22</v>
      </c>
      <c r="B22" s="2">
        <v>0</v>
      </c>
      <c r="C22" s="2">
        <v>0</v>
      </c>
      <c r="D22" s="2"/>
      <c r="E22" s="2">
        <v>0</v>
      </c>
      <c r="F22" s="2">
        <f t="shared" si="0"/>
        <v>0</v>
      </c>
      <c r="G22" s="2">
        <f t="shared" si="1"/>
        <v>0</v>
      </c>
      <c r="H22" s="10">
        <v>0</v>
      </c>
      <c r="J22" s="2"/>
    </row>
    <row r="23" spans="1:10" x14ac:dyDescent="0.25">
      <c r="A23" t="s">
        <v>155</v>
      </c>
      <c r="B23" s="2">
        <v>271</v>
      </c>
      <c r="C23" s="2">
        <v>0</v>
      </c>
      <c r="D23" s="2"/>
      <c r="E23" s="2">
        <v>0</v>
      </c>
      <c r="F23" s="2">
        <f t="shared" si="0"/>
        <v>0</v>
      </c>
      <c r="G23" s="2">
        <f t="shared" si="1"/>
        <v>271</v>
      </c>
      <c r="H23" s="10">
        <v>100</v>
      </c>
      <c r="J23" s="2"/>
    </row>
    <row r="24" spans="1:10" x14ac:dyDescent="0.25">
      <c r="A24" t="s">
        <v>156</v>
      </c>
      <c r="B24" s="2">
        <v>0</v>
      </c>
      <c r="C24" s="2">
        <v>0</v>
      </c>
      <c r="D24" s="2"/>
      <c r="E24" s="2">
        <v>0</v>
      </c>
      <c r="F24" s="2">
        <f t="shared" si="0"/>
        <v>0</v>
      </c>
      <c r="G24" s="2">
        <f t="shared" si="1"/>
        <v>0</v>
      </c>
      <c r="H24" s="10">
        <v>0</v>
      </c>
      <c r="J24" s="2"/>
    </row>
    <row r="25" spans="1:10" x14ac:dyDescent="0.25">
      <c r="A25" t="s">
        <v>23</v>
      </c>
      <c r="B25" s="2">
        <v>19789</v>
      </c>
      <c r="C25" s="2">
        <v>10649.35</v>
      </c>
      <c r="D25" s="2">
        <v>7014</v>
      </c>
      <c r="E25" s="2">
        <v>2019.32</v>
      </c>
      <c r="F25" s="2">
        <f t="shared" si="0"/>
        <v>19682.669999999998</v>
      </c>
      <c r="G25" s="2">
        <f t="shared" si="1"/>
        <v>106.33000000000175</v>
      </c>
      <c r="H25" s="10">
        <f>G25/B25*100</f>
        <v>0.53731871241599749</v>
      </c>
      <c r="J25" s="2"/>
    </row>
    <row r="26" spans="1:10" x14ac:dyDescent="0.25">
      <c r="A26" t="s">
        <v>24</v>
      </c>
      <c r="B26" s="2">
        <v>0</v>
      </c>
      <c r="C26" s="2">
        <v>0</v>
      </c>
      <c r="D26" s="2"/>
      <c r="E26" s="2">
        <v>0</v>
      </c>
      <c r="F26" s="2">
        <f t="shared" si="0"/>
        <v>0</v>
      </c>
      <c r="G26" s="2">
        <f t="shared" si="1"/>
        <v>0</v>
      </c>
      <c r="H26" s="10">
        <v>0</v>
      </c>
      <c r="J26" s="2"/>
    </row>
    <row r="27" spans="1:10" x14ac:dyDescent="0.25">
      <c r="A27" t="s">
        <v>25</v>
      </c>
      <c r="B27" s="2">
        <v>2236</v>
      </c>
      <c r="C27" s="2">
        <v>500.84</v>
      </c>
      <c r="D27" s="2">
        <v>287</v>
      </c>
      <c r="E27" s="2">
        <v>195.91</v>
      </c>
      <c r="F27" s="2">
        <f t="shared" si="0"/>
        <v>983.74999999999989</v>
      </c>
      <c r="G27" s="2">
        <f t="shared" si="1"/>
        <v>1252.25</v>
      </c>
      <c r="H27" s="10">
        <f>G27/B27*100</f>
        <v>56.004025044722717</v>
      </c>
      <c r="J27" s="2"/>
    </row>
    <row r="28" spans="1:10" x14ac:dyDescent="0.25">
      <c r="A28" t="s">
        <v>26</v>
      </c>
      <c r="B28" s="2">
        <v>2671</v>
      </c>
      <c r="C28" s="2">
        <v>1522.86</v>
      </c>
      <c r="D28" s="2">
        <v>1008</v>
      </c>
      <c r="E28" s="2">
        <v>288.76</v>
      </c>
      <c r="F28" s="2">
        <f t="shared" si="0"/>
        <v>2819.62</v>
      </c>
      <c r="G28" s="2">
        <f t="shared" si="1"/>
        <v>-148.61999999999989</v>
      </c>
      <c r="H28" s="10">
        <f>G28/B28*100</f>
        <v>-5.5642081617371737</v>
      </c>
      <c r="J28" s="2"/>
    </row>
    <row r="29" spans="1:10" x14ac:dyDescent="0.25">
      <c r="A29" t="s">
        <v>27</v>
      </c>
      <c r="B29" s="2">
        <v>912</v>
      </c>
      <c r="C29" s="2">
        <v>0</v>
      </c>
      <c r="D29" s="2"/>
      <c r="E29" s="2">
        <v>0</v>
      </c>
      <c r="F29" s="2">
        <f t="shared" si="0"/>
        <v>0</v>
      </c>
      <c r="G29" s="2">
        <f t="shared" si="1"/>
        <v>912</v>
      </c>
      <c r="H29" s="10">
        <f>G29/B29*100</f>
        <v>100</v>
      </c>
      <c r="J29" s="2"/>
    </row>
    <row r="30" spans="1:10" x14ac:dyDescent="0.25">
      <c r="A30" t="s">
        <v>157</v>
      </c>
      <c r="B30" s="2">
        <v>98</v>
      </c>
      <c r="C30" s="2">
        <v>0</v>
      </c>
      <c r="D30" s="2"/>
      <c r="E30" s="2">
        <v>10.09</v>
      </c>
      <c r="F30" s="2">
        <f t="shared" si="0"/>
        <v>10.09</v>
      </c>
      <c r="G30" s="2">
        <f t="shared" si="1"/>
        <v>87.91</v>
      </c>
      <c r="H30" s="10">
        <f>G30/B30*100</f>
        <v>89.704081632653057</v>
      </c>
      <c r="J30" s="2"/>
    </row>
    <row r="31" spans="1:10" x14ac:dyDescent="0.25">
      <c r="A31" t="s">
        <v>28</v>
      </c>
      <c r="B31" s="2">
        <v>72189</v>
      </c>
      <c r="C31" s="2">
        <v>42887.78</v>
      </c>
      <c r="D31" s="2">
        <v>10724</v>
      </c>
      <c r="E31" s="2">
        <v>8559.92</v>
      </c>
      <c r="F31" s="2">
        <f t="shared" si="0"/>
        <v>62171.7</v>
      </c>
      <c r="G31" s="12">
        <f t="shared" si="1"/>
        <v>10017.300000000003</v>
      </c>
      <c r="H31" s="10">
        <f>G31/B31*100</f>
        <v>13.876490878111628</v>
      </c>
      <c r="I31" s="2"/>
      <c r="J31" s="2" t="s">
        <v>164</v>
      </c>
    </row>
    <row r="32" spans="1:10" x14ac:dyDescent="0.25">
      <c r="A32" t="s">
        <v>29</v>
      </c>
      <c r="B32" s="2">
        <v>0</v>
      </c>
      <c r="C32" s="2">
        <v>0</v>
      </c>
      <c r="D32" s="2"/>
      <c r="E32" s="2">
        <v>0</v>
      </c>
      <c r="F32" s="2">
        <f t="shared" si="0"/>
        <v>0</v>
      </c>
      <c r="G32" s="2">
        <f t="shared" si="1"/>
        <v>0</v>
      </c>
      <c r="H32" s="10">
        <v>0</v>
      </c>
      <c r="J32" s="2"/>
    </row>
    <row r="33" spans="1:10" x14ac:dyDescent="0.25">
      <c r="A33" t="s">
        <v>30</v>
      </c>
      <c r="B33" s="2">
        <v>2843</v>
      </c>
      <c r="C33" s="2">
        <v>3012.19</v>
      </c>
      <c r="D33" s="2">
        <v>798</v>
      </c>
      <c r="E33" s="2">
        <v>593.78</v>
      </c>
      <c r="F33" s="2">
        <f t="shared" si="0"/>
        <v>4403.97</v>
      </c>
      <c r="G33" s="14">
        <f t="shared" si="1"/>
        <v>-1560.9700000000003</v>
      </c>
      <c r="H33" s="10">
        <f t="shared" ref="H33:H44" si="4">G33/B33*100</f>
        <v>-54.905733380232157</v>
      </c>
      <c r="J33" s="2"/>
    </row>
    <row r="34" spans="1:10" x14ac:dyDescent="0.25">
      <c r="A34" t="s">
        <v>31</v>
      </c>
      <c r="B34" s="2">
        <v>9745</v>
      </c>
      <c r="C34" s="2">
        <v>6132.95</v>
      </c>
      <c r="D34" s="2">
        <v>1533</v>
      </c>
      <c r="E34" s="2">
        <v>1217.5</v>
      </c>
      <c r="F34" s="2">
        <f t="shared" si="0"/>
        <v>8883.4500000000007</v>
      </c>
      <c r="G34" s="2">
        <f t="shared" si="1"/>
        <v>861.54999999999927</v>
      </c>
      <c r="H34" s="10">
        <f t="shared" si="4"/>
        <v>8.8409440738840352</v>
      </c>
      <c r="J34" s="2"/>
    </row>
    <row r="35" spans="1:10" x14ac:dyDescent="0.25">
      <c r="A35" t="s">
        <v>32</v>
      </c>
      <c r="B35" s="2">
        <v>4137</v>
      </c>
      <c r="C35" s="2">
        <v>0</v>
      </c>
      <c r="D35" s="2"/>
      <c r="E35" s="2">
        <v>0</v>
      </c>
      <c r="F35" s="2">
        <f t="shared" si="0"/>
        <v>0</v>
      </c>
      <c r="G35" s="2">
        <f t="shared" si="1"/>
        <v>4137</v>
      </c>
      <c r="H35" s="10">
        <f t="shared" si="4"/>
        <v>100</v>
      </c>
      <c r="J35" s="2"/>
    </row>
    <row r="36" spans="1:10" x14ac:dyDescent="0.25">
      <c r="A36" t="s">
        <v>158</v>
      </c>
      <c r="B36" s="2">
        <v>360</v>
      </c>
      <c r="C36" s="2">
        <v>0</v>
      </c>
      <c r="D36" s="2"/>
      <c r="E36" s="2">
        <v>48.77</v>
      </c>
      <c r="F36" s="2">
        <f t="shared" si="0"/>
        <v>48.77</v>
      </c>
      <c r="G36" s="2">
        <f t="shared" si="1"/>
        <v>311.23</v>
      </c>
      <c r="H36" s="10">
        <f t="shared" si="4"/>
        <v>86.452777777777783</v>
      </c>
      <c r="J36" s="2"/>
    </row>
    <row r="37" spans="1:10" x14ac:dyDescent="0.25">
      <c r="A37" t="s">
        <v>33</v>
      </c>
      <c r="B37" s="2">
        <v>40729</v>
      </c>
      <c r="C37" s="2">
        <v>24240.02</v>
      </c>
      <c r="D37" s="2"/>
      <c r="E37" s="2">
        <v>6530.06</v>
      </c>
      <c r="F37" s="2">
        <f t="shared" si="0"/>
        <v>30770.080000000002</v>
      </c>
      <c r="G37" s="2">
        <f t="shared" si="1"/>
        <v>9958.9199999999983</v>
      </c>
      <c r="H37" s="10">
        <f t="shared" si="4"/>
        <v>24.451668344422888</v>
      </c>
      <c r="I37" s="2"/>
      <c r="J37" s="2"/>
    </row>
    <row r="38" spans="1:10" x14ac:dyDescent="0.25">
      <c r="A38" t="s">
        <v>34</v>
      </c>
      <c r="B38" s="2">
        <v>500</v>
      </c>
      <c r="C38" s="2">
        <v>0</v>
      </c>
      <c r="D38" s="2"/>
      <c r="E38" s="2">
        <v>0</v>
      </c>
      <c r="F38" s="2">
        <f t="shared" si="0"/>
        <v>0</v>
      </c>
      <c r="G38" s="2">
        <f t="shared" si="1"/>
        <v>500</v>
      </c>
      <c r="H38" s="10">
        <f t="shared" si="4"/>
        <v>100</v>
      </c>
      <c r="J38" s="2"/>
    </row>
    <row r="39" spans="1:10" x14ac:dyDescent="0.25">
      <c r="A39" t="s">
        <v>35</v>
      </c>
      <c r="B39" s="2">
        <v>3087</v>
      </c>
      <c r="C39" s="2">
        <v>1934.72</v>
      </c>
      <c r="D39" s="2"/>
      <c r="E39" s="2">
        <v>585.26</v>
      </c>
      <c r="F39" s="2">
        <f t="shared" si="0"/>
        <v>2519.98</v>
      </c>
      <c r="G39" s="2">
        <f t="shared" si="1"/>
        <v>567.02</v>
      </c>
      <c r="H39" s="10">
        <f t="shared" si="4"/>
        <v>18.367994816974409</v>
      </c>
      <c r="J39" s="2"/>
    </row>
    <row r="40" spans="1:10" x14ac:dyDescent="0.25">
      <c r="A40" t="s">
        <v>36</v>
      </c>
      <c r="B40" s="2">
        <v>958</v>
      </c>
      <c r="C40" s="2">
        <v>0</v>
      </c>
      <c r="D40" s="2"/>
      <c r="E40" s="2">
        <v>0</v>
      </c>
      <c r="F40" s="2">
        <f t="shared" si="0"/>
        <v>0</v>
      </c>
      <c r="G40" s="2">
        <f t="shared" si="1"/>
        <v>958</v>
      </c>
      <c r="H40" s="10">
        <f t="shared" si="4"/>
        <v>100</v>
      </c>
      <c r="J40" s="2"/>
    </row>
    <row r="41" spans="1:10" x14ac:dyDescent="0.25">
      <c r="A41" t="s">
        <v>159</v>
      </c>
      <c r="B41" s="2">
        <v>203</v>
      </c>
      <c r="C41" s="2">
        <v>0</v>
      </c>
      <c r="D41" s="2"/>
      <c r="E41" s="2">
        <v>32.51</v>
      </c>
      <c r="F41" s="2">
        <f t="shared" si="0"/>
        <v>32.51</v>
      </c>
      <c r="G41" s="2">
        <f t="shared" si="1"/>
        <v>170.49</v>
      </c>
      <c r="H41" s="10">
        <f t="shared" si="4"/>
        <v>83.985221674876854</v>
      </c>
      <c r="J41" s="2"/>
    </row>
    <row r="42" spans="1:10" x14ac:dyDescent="0.25">
      <c r="A42" t="s">
        <v>37</v>
      </c>
      <c r="B42" s="2">
        <v>7087</v>
      </c>
      <c r="C42" s="2">
        <v>0</v>
      </c>
      <c r="D42" s="2"/>
      <c r="E42" s="2">
        <v>0</v>
      </c>
      <c r="F42" s="2">
        <f t="shared" si="0"/>
        <v>0</v>
      </c>
      <c r="G42" s="2">
        <f t="shared" si="1"/>
        <v>7087</v>
      </c>
      <c r="H42" s="10">
        <f t="shared" si="4"/>
        <v>100</v>
      </c>
      <c r="J42" s="2"/>
    </row>
    <row r="43" spans="1:10" x14ac:dyDescent="0.25">
      <c r="A43" t="s">
        <v>38</v>
      </c>
      <c r="B43" s="2">
        <v>1000</v>
      </c>
      <c r="C43" s="2">
        <v>0</v>
      </c>
      <c r="D43" s="2"/>
      <c r="E43" s="2">
        <v>8.16</v>
      </c>
      <c r="F43" s="2">
        <f t="shared" si="0"/>
        <v>8.16</v>
      </c>
      <c r="G43" s="2">
        <f t="shared" si="1"/>
        <v>991.84</v>
      </c>
      <c r="H43" s="10">
        <f t="shared" si="4"/>
        <v>99.184000000000012</v>
      </c>
      <c r="I43" s="2"/>
      <c r="J43" s="2"/>
    </row>
    <row r="44" spans="1:10" x14ac:dyDescent="0.25">
      <c r="A44" t="s">
        <v>39</v>
      </c>
      <c r="B44" s="2">
        <v>1210</v>
      </c>
      <c r="C44" s="2">
        <v>0</v>
      </c>
      <c r="D44" s="2"/>
      <c r="E44" s="2">
        <v>0</v>
      </c>
      <c r="F44" s="2">
        <f t="shared" si="0"/>
        <v>0</v>
      </c>
      <c r="G44" s="2">
        <f t="shared" si="1"/>
        <v>1210</v>
      </c>
      <c r="H44" s="10">
        <f t="shared" si="4"/>
        <v>100</v>
      </c>
      <c r="J44" s="2"/>
    </row>
    <row r="45" spans="1:10" x14ac:dyDescent="0.25">
      <c r="B45" s="2"/>
      <c r="C45" s="2"/>
      <c r="D45" s="2"/>
      <c r="E45" s="2"/>
      <c r="F45" s="2"/>
      <c r="G45" s="2"/>
      <c r="H45" s="10"/>
    </row>
    <row r="46" spans="1:10" x14ac:dyDescent="0.25">
      <c r="A46" s="1" t="s">
        <v>40</v>
      </c>
      <c r="B46" s="3">
        <v>1360286</v>
      </c>
      <c r="C46" s="3">
        <v>871593.61</v>
      </c>
      <c r="D46" s="3">
        <f>SUM(D5:D44)</f>
        <v>233478</v>
      </c>
      <c r="E46" s="3">
        <v>134906.88</v>
      </c>
      <c r="F46" s="3">
        <f>C46+D46+E46</f>
        <v>1239978.4899999998</v>
      </c>
      <c r="G46" s="3">
        <f>B46-F46</f>
        <v>120307.51000000024</v>
      </c>
      <c r="H46" s="11">
        <f>G46/B46*100</f>
        <v>8.8442805410038954</v>
      </c>
    </row>
    <row r="47" spans="1:10" x14ac:dyDescent="0.25">
      <c r="B47" s="2"/>
      <c r="C47" s="2"/>
      <c r="D47" s="2"/>
      <c r="E47" s="2"/>
      <c r="F47" s="2"/>
      <c r="G47" s="2"/>
    </row>
    <row r="48" spans="1:10" x14ac:dyDescent="0.25">
      <c r="A48" t="s">
        <v>41</v>
      </c>
      <c r="B48" s="2">
        <v>1500</v>
      </c>
      <c r="C48" s="2">
        <v>0</v>
      </c>
      <c r="D48" s="2"/>
      <c r="E48" s="2">
        <v>0</v>
      </c>
      <c r="F48" s="2">
        <v>0</v>
      </c>
      <c r="G48" s="2">
        <v>1500</v>
      </c>
      <c r="H48">
        <v>100</v>
      </c>
      <c r="J48" s="2"/>
    </row>
    <row r="49" spans="1:10" x14ac:dyDescent="0.25">
      <c r="A49" t="s">
        <v>42</v>
      </c>
      <c r="B49" s="2">
        <v>500</v>
      </c>
      <c r="C49" s="2">
        <v>0</v>
      </c>
      <c r="D49" s="2"/>
      <c r="E49" s="2">
        <v>0</v>
      </c>
      <c r="F49" s="2">
        <v>0</v>
      </c>
      <c r="G49" s="2">
        <v>500</v>
      </c>
      <c r="H49">
        <v>100</v>
      </c>
      <c r="J49" s="2"/>
    </row>
    <row r="50" spans="1:10" x14ac:dyDescent="0.25">
      <c r="A50" t="s">
        <v>43</v>
      </c>
      <c r="B50" s="2">
        <v>500</v>
      </c>
      <c r="C50" s="2">
        <v>0</v>
      </c>
      <c r="D50" s="2"/>
      <c r="E50" s="2">
        <v>0</v>
      </c>
      <c r="F50" s="2">
        <v>0</v>
      </c>
      <c r="G50" s="2">
        <v>500</v>
      </c>
      <c r="H50">
        <v>100</v>
      </c>
      <c r="J50" s="2"/>
    </row>
    <row r="51" spans="1:10" x14ac:dyDescent="0.25">
      <c r="A51" t="s">
        <v>44</v>
      </c>
      <c r="B51" s="2">
        <v>25500</v>
      </c>
      <c r="C51" s="2">
        <v>1797</v>
      </c>
      <c r="D51" s="2"/>
      <c r="E51" s="2">
        <v>430.8</v>
      </c>
      <c r="F51" s="2">
        <v>2227.8000000000002</v>
      </c>
      <c r="G51" s="2">
        <v>23272.2</v>
      </c>
      <c r="H51">
        <v>91.26</v>
      </c>
      <c r="I51" s="2"/>
      <c r="J51" s="2"/>
    </row>
    <row r="52" spans="1:10" x14ac:dyDescent="0.25">
      <c r="B52" s="2"/>
      <c r="C52" s="2"/>
      <c r="D52" s="2"/>
      <c r="E52" s="2"/>
      <c r="F52" s="2"/>
      <c r="G52" s="2"/>
      <c r="J52" s="2"/>
    </row>
    <row r="53" spans="1:10" x14ac:dyDescent="0.25">
      <c r="A53" s="1" t="s">
        <v>45</v>
      </c>
      <c r="B53" s="3">
        <v>1388286</v>
      </c>
      <c r="C53" s="3">
        <v>873390.61</v>
      </c>
      <c r="D53" s="3"/>
      <c r="E53" s="3">
        <v>135337.68</v>
      </c>
      <c r="F53" s="3">
        <v>1007913.09</v>
      </c>
      <c r="G53" s="3">
        <v>380101.91</v>
      </c>
      <c r="H53" s="1">
        <v>27.38</v>
      </c>
      <c r="J53" s="2"/>
    </row>
    <row r="54" spans="1:10" x14ac:dyDescent="0.25">
      <c r="A54" s="1"/>
      <c r="B54" s="2"/>
      <c r="C54" s="2"/>
      <c r="D54" s="3"/>
      <c r="E54" s="2"/>
      <c r="F54" s="3"/>
      <c r="G54" s="3"/>
      <c r="H54" s="1"/>
    </row>
    <row r="55" spans="1:10" x14ac:dyDescent="0.25">
      <c r="A55" s="1" t="s">
        <v>46</v>
      </c>
      <c r="B55" s="2"/>
      <c r="C55" s="2"/>
      <c r="D55" s="3"/>
      <c r="E55" s="2"/>
      <c r="F55" s="3"/>
      <c r="G55" s="3"/>
      <c r="H55" s="1"/>
    </row>
    <row r="56" spans="1:10" x14ac:dyDescent="0.25">
      <c r="A56" t="s">
        <v>47</v>
      </c>
      <c r="B56" s="2">
        <v>30000</v>
      </c>
      <c r="C56" s="2">
        <v>1440</v>
      </c>
      <c r="D56" s="2"/>
      <c r="E56" s="2">
        <v>859.75</v>
      </c>
      <c r="F56" s="2">
        <v>910.59</v>
      </c>
      <c r="G56" s="2">
        <v>29089.41</v>
      </c>
      <c r="H56">
        <v>96.96</v>
      </c>
      <c r="I56" s="2"/>
      <c r="J56" s="2"/>
    </row>
    <row r="57" spans="1:10" x14ac:dyDescent="0.25">
      <c r="A57" t="s">
        <v>48</v>
      </c>
      <c r="B57" s="2">
        <v>12000</v>
      </c>
      <c r="C57" s="2">
        <v>540</v>
      </c>
      <c r="D57" s="2"/>
      <c r="E57" s="2">
        <v>2983.05</v>
      </c>
      <c r="F57" s="2">
        <v>3523.05</v>
      </c>
      <c r="G57" s="2">
        <v>8476.9500000000007</v>
      </c>
      <c r="H57">
        <v>70.64</v>
      </c>
      <c r="I57" s="2"/>
      <c r="J57" s="2"/>
    </row>
    <row r="58" spans="1:10" x14ac:dyDescent="0.25">
      <c r="A58" t="s">
        <v>49</v>
      </c>
      <c r="B58" s="2">
        <v>0</v>
      </c>
      <c r="C58" s="2">
        <v>0</v>
      </c>
      <c r="D58" s="2"/>
      <c r="E58" s="2">
        <v>0</v>
      </c>
      <c r="F58" s="2">
        <v>0</v>
      </c>
      <c r="G58" s="2">
        <v>0</v>
      </c>
      <c r="H58">
        <v>0</v>
      </c>
      <c r="J58" s="2"/>
    </row>
    <row r="59" spans="1:10" x14ac:dyDescent="0.25">
      <c r="A59" t="s">
        <v>50</v>
      </c>
      <c r="B59" s="2">
        <v>0</v>
      </c>
      <c r="C59" s="2">
        <v>0</v>
      </c>
      <c r="D59" s="2"/>
      <c r="E59" s="2">
        <v>0</v>
      </c>
      <c r="F59" s="2">
        <v>0</v>
      </c>
      <c r="G59" s="2">
        <v>0</v>
      </c>
      <c r="H59">
        <v>0</v>
      </c>
      <c r="J59" s="2"/>
    </row>
    <row r="60" spans="1:10" x14ac:dyDescent="0.25">
      <c r="A60" t="s">
        <v>51</v>
      </c>
      <c r="B60" s="2">
        <v>5000</v>
      </c>
      <c r="C60" s="2">
        <v>0</v>
      </c>
      <c r="D60" s="2"/>
      <c r="E60" s="2">
        <v>699.95</v>
      </c>
      <c r="F60" s="2">
        <v>699.95</v>
      </c>
      <c r="G60" s="2">
        <v>4300.05</v>
      </c>
      <c r="H60">
        <v>86</v>
      </c>
      <c r="J60" s="2"/>
    </row>
    <row r="61" spans="1:10" x14ac:dyDescent="0.25">
      <c r="A61" t="s">
        <v>52</v>
      </c>
      <c r="B61" s="2">
        <v>14300</v>
      </c>
      <c r="C61" s="2">
        <v>0</v>
      </c>
      <c r="D61" s="2"/>
      <c r="E61" s="2">
        <v>520.98</v>
      </c>
      <c r="F61" s="2">
        <v>520.98</v>
      </c>
      <c r="G61" s="2">
        <v>13779.02</v>
      </c>
      <c r="H61">
        <v>96.36</v>
      </c>
      <c r="I61" s="2"/>
      <c r="J61" s="2"/>
    </row>
    <row r="62" spans="1:10" x14ac:dyDescent="0.25">
      <c r="A62" t="s">
        <v>53</v>
      </c>
      <c r="B62" s="2">
        <v>5500</v>
      </c>
      <c r="C62" s="2">
        <v>0</v>
      </c>
      <c r="D62" s="2"/>
      <c r="E62" s="2">
        <v>0</v>
      </c>
      <c r="F62" s="2">
        <v>0</v>
      </c>
      <c r="G62" s="2">
        <v>5500</v>
      </c>
      <c r="H62">
        <v>100</v>
      </c>
      <c r="I62" s="2"/>
      <c r="J62" s="2"/>
    </row>
    <row r="63" spans="1:10" x14ac:dyDescent="0.25">
      <c r="A63" t="s">
        <v>166</v>
      </c>
      <c r="B63" s="2">
        <v>5500</v>
      </c>
      <c r="C63" s="2">
        <v>0</v>
      </c>
      <c r="D63" s="2"/>
      <c r="E63" s="2">
        <v>0</v>
      </c>
      <c r="F63" s="2">
        <v>0</v>
      </c>
      <c r="G63" s="2">
        <v>5500</v>
      </c>
      <c r="H63" s="2">
        <v>100</v>
      </c>
      <c r="I63" s="2"/>
      <c r="J63" s="2"/>
    </row>
    <row r="64" spans="1:10" x14ac:dyDescent="0.25">
      <c r="A64" t="s">
        <v>54</v>
      </c>
      <c r="B64" s="2">
        <v>31549</v>
      </c>
      <c r="C64" s="2">
        <v>0</v>
      </c>
      <c r="D64" s="2"/>
      <c r="E64" s="2">
        <v>31548.66</v>
      </c>
      <c r="F64" s="2">
        <v>31548.66</v>
      </c>
      <c r="G64" s="2">
        <v>0.34</v>
      </c>
      <c r="H64">
        <v>0</v>
      </c>
      <c r="I64" s="2"/>
      <c r="J64" s="2"/>
    </row>
    <row r="65" spans="1:10" x14ac:dyDescent="0.25">
      <c r="A65" t="s">
        <v>55</v>
      </c>
      <c r="B65" s="2">
        <v>8250</v>
      </c>
      <c r="C65" s="2">
        <v>0</v>
      </c>
      <c r="D65" s="2"/>
      <c r="E65" s="2">
        <v>806.74</v>
      </c>
      <c r="F65" s="2">
        <v>0</v>
      </c>
      <c r="G65" s="2">
        <v>8250</v>
      </c>
      <c r="H65">
        <v>100</v>
      </c>
      <c r="J65" s="2"/>
    </row>
    <row r="66" spans="1:10" x14ac:dyDescent="0.25">
      <c r="A66" t="s">
        <v>56</v>
      </c>
      <c r="B66" s="2">
        <v>34500</v>
      </c>
      <c r="C66" s="2">
        <v>29579.03</v>
      </c>
      <c r="D66" s="2"/>
      <c r="E66" s="2">
        <v>4036.6</v>
      </c>
      <c r="F66" s="2">
        <v>33615.629999999997</v>
      </c>
      <c r="G66" s="2">
        <v>884.37</v>
      </c>
      <c r="H66">
        <v>2.56</v>
      </c>
      <c r="I66" s="2"/>
      <c r="J66" s="2"/>
    </row>
    <row r="67" spans="1:10" x14ac:dyDescent="0.25">
      <c r="A67" t="s">
        <v>57</v>
      </c>
      <c r="B67" s="2">
        <v>2000</v>
      </c>
      <c r="C67" s="2">
        <v>0</v>
      </c>
      <c r="D67" s="2"/>
      <c r="E67" s="2">
        <v>43.25</v>
      </c>
      <c r="F67" s="2">
        <v>43.25</v>
      </c>
      <c r="G67" s="2">
        <v>1956.75</v>
      </c>
      <c r="H67">
        <v>97.84</v>
      </c>
      <c r="I67" s="2"/>
      <c r="J67" s="2"/>
    </row>
    <row r="68" spans="1:10" x14ac:dyDescent="0.25">
      <c r="B68" s="2"/>
      <c r="C68" s="2"/>
      <c r="D68" s="2"/>
      <c r="E68" s="2"/>
      <c r="F68" s="2"/>
      <c r="G68" s="2"/>
      <c r="J68" s="2"/>
    </row>
    <row r="69" spans="1:10" x14ac:dyDescent="0.25">
      <c r="A69" s="1" t="s">
        <v>58</v>
      </c>
      <c r="B69" s="3">
        <v>148599</v>
      </c>
      <c r="C69" s="3">
        <v>31559.03</v>
      </c>
      <c r="D69" s="3"/>
      <c r="E69" s="3">
        <v>41498.980000000003</v>
      </c>
      <c r="F69" s="3">
        <v>70862.11</v>
      </c>
      <c r="G69" s="3">
        <v>72236.89</v>
      </c>
      <c r="H69" s="1">
        <v>50.48</v>
      </c>
      <c r="J69" s="2"/>
    </row>
    <row r="70" spans="1:10" x14ac:dyDescent="0.25">
      <c r="A70" s="1"/>
      <c r="B70" s="2"/>
      <c r="C70" s="2"/>
      <c r="D70" s="3"/>
      <c r="E70" s="2"/>
      <c r="F70" s="3"/>
      <c r="G70" s="3"/>
      <c r="H70" s="1"/>
      <c r="J70" s="2"/>
    </row>
    <row r="71" spans="1:10" x14ac:dyDescent="0.25">
      <c r="A71" s="1" t="s">
        <v>59</v>
      </c>
      <c r="B71" s="2"/>
      <c r="C71" s="2"/>
      <c r="D71" s="3"/>
      <c r="E71" s="2"/>
      <c r="F71" s="3"/>
      <c r="G71" s="3"/>
      <c r="H71" s="1"/>
      <c r="J71" s="2"/>
    </row>
    <row r="72" spans="1:10" x14ac:dyDescent="0.25">
      <c r="A72" t="s">
        <v>60</v>
      </c>
      <c r="B72" s="2">
        <v>0</v>
      </c>
      <c r="C72" s="2">
        <v>0</v>
      </c>
      <c r="D72" s="2"/>
      <c r="E72" s="2">
        <v>0</v>
      </c>
      <c r="F72" s="2">
        <v>0</v>
      </c>
      <c r="G72" s="2">
        <v>0</v>
      </c>
      <c r="H72">
        <v>0</v>
      </c>
      <c r="J72" s="2"/>
    </row>
    <row r="73" spans="1:10" x14ac:dyDescent="0.25">
      <c r="A73" t="s">
        <v>61</v>
      </c>
      <c r="B73" s="2">
        <v>1000</v>
      </c>
      <c r="C73" s="2">
        <v>0</v>
      </c>
      <c r="D73" s="2"/>
      <c r="E73" s="2">
        <v>0</v>
      </c>
      <c r="F73" s="2">
        <v>0</v>
      </c>
      <c r="G73" s="2">
        <v>1000</v>
      </c>
      <c r="H73">
        <v>100</v>
      </c>
      <c r="J73" s="2"/>
    </row>
    <row r="74" spans="1:10" x14ac:dyDescent="0.25">
      <c r="B74" s="2"/>
      <c r="C74" s="2"/>
      <c r="D74" s="2"/>
      <c r="E74" s="2"/>
      <c r="F74" s="2"/>
      <c r="G74" s="2"/>
      <c r="J74" s="2"/>
    </row>
    <row r="75" spans="1:10" x14ac:dyDescent="0.25">
      <c r="A75" s="1" t="s">
        <v>62</v>
      </c>
      <c r="B75" s="3">
        <v>1000</v>
      </c>
      <c r="C75" s="3">
        <v>0</v>
      </c>
      <c r="D75" s="3"/>
      <c r="E75" s="3">
        <v>0</v>
      </c>
      <c r="F75" s="3">
        <v>0</v>
      </c>
      <c r="G75" s="3">
        <v>1000</v>
      </c>
      <c r="H75" s="1">
        <v>100</v>
      </c>
    </row>
    <row r="76" spans="1:10" x14ac:dyDescent="0.25">
      <c r="A76" s="1"/>
      <c r="B76" s="2"/>
      <c r="C76" s="2"/>
      <c r="D76" s="3"/>
      <c r="E76" s="2"/>
      <c r="F76" s="3"/>
      <c r="G76" s="3"/>
      <c r="H76" s="1"/>
    </row>
    <row r="77" spans="1:10" x14ac:dyDescent="0.25">
      <c r="A77" s="1" t="s">
        <v>63</v>
      </c>
      <c r="B77" s="2"/>
      <c r="C77" s="2"/>
      <c r="D77" s="3"/>
      <c r="E77" s="2"/>
      <c r="F77" s="3"/>
      <c r="G77" s="3"/>
      <c r="H77" s="1"/>
    </row>
    <row r="78" spans="1:10" x14ac:dyDescent="0.25">
      <c r="A78" t="s">
        <v>64</v>
      </c>
      <c r="B78" s="2">
        <v>2000</v>
      </c>
      <c r="C78" s="2">
        <v>445</v>
      </c>
      <c r="D78" s="2"/>
      <c r="E78" s="2">
        <v>0</v>
      </c>
      <c r="F78" s="2">
        <v>445</v>
      </c>
      <c r="G78" s="2">
        <v>1555</v>
      </c>
      <c r="H78">
        <v>77.75</v>
      </c>
      <c r="J78" s="2"/>
    </row>
    <row r="79" spans="1:10" x14ac:dyDescent="0.25">
      <c r="A79" t="s">
        <v>65</v>
      </c>
      <c r="B79" s="2">
        <v>4000</v>
      </c>
      <c r="C79" s="2">
        <v>1487.86</v>
      </c>
      <c r="D79" s="2"/>
      <c r="E79" s="2">
        <v>684.47</v>
      </c>
      <c r="F79" s="2">
        <v>2021.25</v>
      </c>
      <c r="G79" s="2">
        <v>1978.75</v>
      </c>
      <c r="H79">
        <v>49.47</v>
      </c>
      <c r="J79" s="2"/>
    </row>
    <row r="80" spans="1:10" x14ac:dyDescent="0.25">
      <c r="A80" t="s">
        <v>66</v>
      </c>
      <c r="B80" s="2">
        <v>0</v>
      </c>
      <c r="C80" s="2">
        <v>0</v>
      </c>
      <c r="D80" s="2"/>
      <c r="E80" s="2">
        <v>0</v>
      </c>
      <c r="F80" s="2">
        <v>0</v>
      </c>
      <c r="G80" s="2">
        <v>0</v>
      </c>
      <c r="H80">
        <v>0</v>
      </c>
      <c r="J80" s="2"/>
    </row>
    <row r="81" spans="1:10" x14ac:dyDescent="0.25">
      <c r="A81" t="s">
        <v>67</v>
      </c>
      <c r="B81" s="2">
        <v>0</v>
      </c>
      <c r="C81" s="2">
        <v>0</v>
      </c>
      <c r="D81" s="2"/>
      <c r="E81" s="2">
        <v>0</v>
      </c>
      <c r="F81" s="2">
        <v>0</v>
      </c>
      <c r="G81" s="2">
        <v>0</v>
      </c>
      <c r="H81">
        <v>0</v>
      </c>
      <c r="J81" s="2"/>
    </row>
    <row r="82" spans="1:10" x14ac:dyDescent="0.25">
      <c r="A82" t="s">
        <v>68</v>
      </c>
      <c r="B82" s="2">
        <v>250</v>
      </c>
      <c r="C82" s="2">
        <v>0</v>
      </c>
      <c r="D82" s="2"/>
      <c r="E82" s="2">
        <v>0</v>
      </c>
      <c r="F82" s="2">
        <v>0</v>
      </c>
      <c r="G82" s="2">
        <v>250</v>
      </c>
      <c r="H82">
        <v>100</v>
      </c>
      <c r="J82" s="2"/>
    </row>
    <row r="83" spans="1:10" x14ac:dyDescent="0.25">
      <c r="A83" t="s">
        <v>69</v>
      </c>
      <c r="B83" s="2">
        <v>0</v>
      </c>
      <c r="C83" s="2">
        <v>0</v>
      </c>
      <c r="D83" s="2"/>
      <c r="E83" s="2">
        <v>0</v>
      </c>
      <c r="F83" s="2">
        <v>0</v>
      </c>
      <c r="G83" s="2">
        <v>0</v>
      </c>
      <c r="H83">
        <v>0</v>
      </c>
      <c r="J83" s="2"/>
    </row>
    <row r="84" spans="1:10" x14ac:dyDescent="0.25">
      <c r="A84" t="s">
        <v>70</v>
      </c>
      <c r="B84" s="2">
        <v>5000</v>
      </c>
      <c r="C84" s="2">
        <v>0</v>
      </c>
      <c r="D84" s="2"/>
      <c r="E84" s="2">
        <v>0</v>
      </c>
      <c r="F84" s="2">
        <v>0</v>
      </c>
      <c r="G84" s="2">
        <v>5000</v>
      </c>
      <c r="H84">
        <v>100</v>
      </c>
      <c r="J84" s="2"/>
    </row>
    <row r="85" spans="1:10" x14ac:dyDescent="0.25">
      <c r="A85" t="s">
        <v>71</v>
      </c>
      <c r="B85" s="2">
        <v>1200</v>
      </c>
      <c r="C85" s="2">
        <v>0</v>
      </c>
      <c r="D85" s="2"/>
      <c r="E85" s="2">
        <v>330.8</v>
      </c>
      <c r="F85" s="2">
        <v>349.2</v>
      </c>
      <c r="G85" s="2">
        <v>850.8</v>
      </c>
      <c r="H85">
        <v>70.900000000000006</v>
      </c>
      <c r="I85" s="2"/>
      <c r="J85" s="2"/>
    </row>
    <row r="86" spans="1:10" x14ac:dyDescent="0.25">
      <c r="A86" t="s">
        <v>72</v>
      </c>
      <c r="B86" s="2">
        <v>3750</v>
      </c>
      <c r="C86" s="2">
        <v>0</v>
      </c>
      <c r="D86" s="2"/>
      <c r="E86" s="2">
        <v>747.27</v>
      </c>
      <c r="F86" s="2">
        <v>747.27</v>
      </c>
      <c r="G86" s="2">
        <v>3002.73</v>
      </c>
      <c r="H86">
        <v>80.069999999999993</v>
      </c>
      <c r="I86" s="2"/>
      <c r="J86" s="2"/>
    </row>
    <row r="87" spans="1:10" x14ac:dyDescent="0.25">
      <c r="A87" t="s">
        <v>73</v>
      </c>
      <c r="B87" s="2">
        <v>1000</v>
      </c>
      <c r="C87" s="2">
        <v>0</v>
      </c>
      <c r="D87" s="2"/>
      <c r="E87" s="2">
        <v>0</v>
      </c>
      <c r="F87" s="2">
        <v>0</v>
      </c>
      <c r="G87" s="2">
        <v>1000</v>
      </c>
      <c r="H87">
        <v>100</v>
      </c>
      <c r="J87" s="2"/>
    </row>
    <row r="88" spans="1:10" x14ac:dyDescent="0.25">
      <c r="A88" t="s">
        <v>74</v>
      </c>
      <c r="B88" s="2">
        <v>2000</v>
      </c>
      <c r="C88" s="2">
        <v>0</v>
      </c>
      <c r="D88" s="2"/>
      <c r="E88" s="2">
        <v>15.75</v>
      </c>
      <c r="F88" s="2">
        <v>15.75</v>
      </c>
      <c r="G88" s="2">
        <v>1984.25</v>
      </c>
      <c r="H88">
        <v>99.21</v>
      </c>
      <c r="J88" s="2"/>
    </row>
    <row r="89" spans="1:10" x14ac:dyDescent="0.25">
      <c r="A89" t="s">
        <v>75</v>
      </c>
      <c r="B89" s="2">
        <v>43500</v>
      </c>
      <c r="C89" s="2">
        <v>844.91</v>
      </c>
      <c r="D89" s="2"/>
      <c r="E89" s="2">
        <v>1604.19</v>
      </c>
      <c r="F89" s="2">
        <v>1616.15</v>
      </c>
      <c r="G89" s="2">
        <v>41883.85</v>
      </c>
      <c r="H89">
        <v>96.28</v>
      </c>
      <c r="I89" s="2"/>
      <c r="J89" s="2"/>
    </row>
    <row r="90" spans="1:10" x14ac:dyDescent="0.25">
      <c r="A90" t="s">
        <v>76</v>
      </c>
      <c r="B90" s="2">
        <v>2000</v>
      </c>
      <c r="C90" s="2">
        <v>0</v>
      </c>
      <c r="D90" s="2"/>
      <c r="E90" s="2">
        <v>264.39</v>
      </c>
      <c r="F90" s="2">
        <v>264.39</v>
      </c>
      <c r="G90" s="2">
        <v>1735.61</v>
      </c>
      <c r="H90">
        <v>86.78</v>
      </c>
      <c r="J90" s="2"/>
    </row>
    <row r="91" spans="1:10" x14ac:dyDescent="0.25">
      <c r="A91" t="s">
        <v>77</v>
      </c>
      <c r="B91" s="2">
        <v>0</v>
      </c>
      <c r="C91" s="2">
        <v>0</v>
      </c>
      <c r="D91" s="2"/>
      <c r="E91" s="2">
        <v>0</v>
      </c>
      <c r="F91" s="2">
        <v>0</v>
      </c>
      <c r="G91" s="2">
        <v>0</v>
      </c>
      <c r="H91">
        <v>0</v>
      </c>
      <c r="J91" s="2"/>
    </row>
    <row r="92" spans="1:10" x14ac:dyDescent="0.25">
      <c r="A92" t="s">
        <v>78</v>
      </c>
      <c r="B92" s="2">
        <v>400</v>
      </c>
      <c r="C92" s="2">
        <v>0</v>
      </c>
      <c r="D92" s="2"/>
      <c r="E92" s="2">
        <v>3.38</v>
      </c>
      <c r="F92" s="2">
        <v>3.38</v>
      </c>
      <c r="G92" s="2">
        <v>396.62</v>
      </c>
      <c r="H92">
        <v>99.16</v>
      </c>
      <c r="I92" s="2"/>
      <c r="J92" s="2"/>
    </row>
    <row r="93" spans="1:10" x14ac:dyDescent="0.25">
      <c r="A93" t="s">
        <v>79</v>
      </c>
      <c r="B93" s="2">
        <v>85000</v>
      </c>
      <c r="C93" s="2">
        <v>0</v>
      </c>
      <c r="D93" s="2"/>
      <c r="E93" s="2">
        <v>1970.25</v>
      </c>
      <c r="F93" s="2">
        <v>1970.25</v>
      </c>
      <c r="G93" s="2">
        <v>83029.75</v>
      </c>
      <c r="H93">
        <v>97.68</v>
      </c>
      <c r="I93" s="2"/>
      <c r="J93" s="2"/>
    </row>
    <row r="94" spans="1:10" x14ac:dyDescent="0.25">
      <c r="A94" t="s">
        <v>80</v>
      </c>
      <c r="B94" s="2">
        <v>500</v>
      </c>
      <c r="C94" s="2">
        <v>0</v>
      </c>
      <c r="D94" s="2"/>
      <c r="E94" s="2">
        <v>0</v>
      </c>
      <c r="F94" s="2">
        <v>0</v>
      </c>
      <c r="G94" s="2">
        <v>500</v>
      </c>
      <c r="H94">
        <v>100</v>
      </c>
      <c r="J94" s="2"/>
    </row>
    <row r="95" spans="1:10" x14ac:dyDescent="0.25">
      <c r="A95" t="s">
        <v>81</v>
      </c>
      <c r="B95" s="2">
        <v>1750</v>
      </c>
      <c r="C95" s="2">
        <v>0</v>
      </c>
      <c r="D95" s="2"/>
      <c r="E95" s="2">
        <v>0</v>
      </c>
      <c r="F95" s="2">
        <v>0</v>
      </c>
      <c r="G95" s="2">
        <v>1750</v>
      </c>
      <c r="H95">
        <v>100</v>
      </c>
      <c r="J95" s="2"/>
    </row>
    <row r="96" spans="1:10" x14ac:dyDescent="0.25">
      <c r="A96" t="s">
        <v>82</v>
      </c>
      <c r="B96" s="2">
        <v>9200</v>
      </c>
      <c r="C96" s="2">
        <v>0</v>
      </c>
      <c r="D96" s="2"/>
      <c r="E96" s="2">
        <v>0</v>
      </c>
      <c r="F96" s="2">
        <v>0</v>
      </c>
      <c r="G96" s="2">
        <v>9200</v>
      </c>
      <c r="H96">
        <v>100</v>
      </c>
      <c r="I96" s="2"/>
      <c r="J96" s="2"/>
    </row>
    <row r="97" spans="1:10" x14ac:dyDescent="0.25">
      <c r="A97" t="s">
        <v>83</v>
      </c>
      <c r="B97" s="2">
        <v>9000</v>
      </c>
      <c r="C97" s="2">
        <v>3038.8</v>
      </c>
      <c r="D97" s="2"/>
      <c r="E97" s="2">
        <v>113.46</v>
      </c>
      <c r="F97" s="2">
        <v>3114.11</v>
      </c>
      <c r="G97" s="2">
        <v>5885.89</v>
      </c>
      <c r="H97">
        <v>65.400000000000006</v>
      </c>
      <c r="J97" s="2"/>
    </row>
    <row r="98" spans="1:10" x14ac:dyDescent="0.25">
      <c r="A98" t="s">
        <v>84</v>
      </c>
      <c r="B98" s="2">
        <v>1400</v>
      </c>
      <c r="C98" s="2">
        <v>105.04</v>
      </c>
      <c r="D98" s="2"/>
      <c r="E98" s="2">
        <v>35.54</v>
      </c>
      <c r="F98" s="2">
        <v>90.78</v>
      </c>
      <c r="G98" s="2">
        <v>1309.22</v>
      </c>
      <c r="H98">
        <v>93.52</v>
      </c>
      <c r="I98" s="2"/>
      <c r="J98" s="2"/>
    </row>
    <row r="99" spans="1:10" x14ac:dyDescent="0.25">
      <c r="A99" t="s">
        <v>85</v>
      </c>
      <c r="B99" s="2">
        <v>500</v>
      </c>
      <c r="C99" s="2">
        <v>0</v>
      </c>
      <c r="D99" s="2"/>
      <c r="E99" s="2">
        <v>81.31</v>
      </c>
      <c r="F99" s="2">
        <v>81.31</v>
      </c>
      <c r="G99" s="2">
        <v>418.69</v>
      </c>
      <c r="H99">
        <v>83.74</v>
      </c>
      <c r="J99" s="2"/>
    </row>
    <row r="100" spans="1:10" x14ac:dyDescent="0.25">
      <c r="A100" t="s">
        <v>86</v>
      </c>
      <c r="B100" s="2">
        <v>500</v>
      </c>
      <c r="C100" s="2">
        <v>0</v>
      </c>
      <c r="D100" s="2"/>
      <c r="E100" s="2">
        <v>120</v>
      </c>
      <c r="F100" s="2">
        <v>120</v>
      </c>
      <c r="G100" s="2">
        <v>380</v>
      </c>
      <c r="H100">
        <v>76</v>
      </c>
      <c r="J100" s="2"/>
    </row>
    <row r="101" spans="1:10" x14ac:dyDescent="0.25">
      <c r="A101" t="s">
        <v>87</v>
      </c>
      <c r="B101" s="2">
        <v>0</v>
      </c>
      <c r="C101" s="2">
        <v>0</v>
      </c>
      <c r="D101" s="2"/>
      <c r="E101" s="2">
        <v>0</v>
      </c>
      <c r="F101" s="2">
        <v>0</v>
      </c>
      <c r="G101" s="2">
        <v>0</v>
      </c>
      <c r="H101">
        <v>0</v>
      </c>
      <c r="J101" s="2"/>
    </row>
    <row r="102" spans="1:10" x14ac:dyDescent="0.25">
      <c r="A102" t="s">
        <v>88</v>
      </c>
      <c r="B102" s="2">
        <v>27000</v>
      </c>
      <c r="C102" s="2">
        <v>3580</v>
      </c>
      <c r="D102" s="2"/>
      <c r="E102" s="2">
        <v>10815</v>
      </c>
      <c r="F102" s="2">
        <v>11175</v>
      </c>
      <c r="G102" s="2">
        <v>15825</v>
      </c>
      <c r="H102">
        <v>58.61</v>
      </c>
      <c r="I102" s="2"/>
      <c r="J102" s="2"/>
    </row>
    <row r="103" spans="1:10" x14ac:dyDescent="0.25">
      <c r="A103" t="s">
        <v>89</v>
      </c>
      <c r="B103" s="2">
        <v>1200</v>
      </c>
      <c r="C103" s="2">
        <v>0</v>
      </c>
      <c r="D103" s="2"/>
      <c r="E103" s="2">
        <v>62.27</v>
      </c>
      <c r="F103" s="2">
        <v>8.77</v>
      </c>
      <c r="G103" s="2">
        <v>1191.23</v>
      </c>
      <c r="H103">
        <v>99.27</v>
      </c>
      <c r="I103" s="2"/>
      <c r="J103" s="2"/>
    </row>
    <row r="104" spans="1:10" x14ac:dyDescent="0.25">
      <c r="A104" t="s">
        <v>90</v>
      </c>
      <c r="B104" s="2">
        <v>5500</v>
      </c>
      <c r="C104" s="2">
        <v>311.2</v>
      </c>
      <c r="D104" s="2"/>
      <c r="E104" s="2">
        <v>471.74</v>
      </c>
      <c r="F104" s="2">
        <v>751.8</v>
      </c>
      <c r="G104" s="2">
        <v>4748.2</v>
      </c>
      <c r="H104">
        <v>86.33</v>
      </c>
      <c r="I104" s="2"/>
      <c r="J104" s="2"/>
    </row>
    <row r="105" spans="1:10" x14ac:dyDescent="0.25">
      <c r="A105" t="s">
        <v>91</v>
      </c>
      <c r="B105" s="2">
        <v>2000</v>
      </c>
      <c r="C105" s="2">
        <v>0</v>
      </c>
      <c r="D105" s="2"/>
      <c r="E105" s="2">
        <v>0</v>
      </c>
      <c r="F105" s="2">
        <v>0</v>
      </c>
      <c r="G105" s="2">
        <v>2000</v>
      </c>
      <c r="H105">
        <v>100</v>
      </c>
      <c r="J105" s="2"/>
    </row>
    <row r="106" spans="1:10" x14ac:dyDescent="0.25">
      <c r="A106" t="s">
        <v>92</v>
      </c>
      <c r="B106" s="2">
        <v>0</v>
      </c>
      <c r="C106" s="2">
        <v>0</v>
      </c>
      <c r="D106" s="2"/>
      <c r="E106" s="2">
        <v>0</v>
      </c>
      <c r="F106" s="2">
        <v>0</v>
      </c>
      <c r="G106" s="2">
        <v>0</v>
      </c>
      <c r="H106">
        <v>0</v>
      </c>
      <c r="J106" s="2"/>
    </row>
    <row r="107" spans="1:10" x14ac:dyDescent="0.25">
      <c r="A107" t="s">
        <v>93</v>
      </c>
      <c r="B107" s="2">
        <v>0</v>
      </c>
      <c r="C107" s="2">
        <v>0</v>
      </c>
      <c r="D107" s="2"/>
      <c r="E107" s="2">
        <v>0</v>
      </c>
      <c r="F107" s="2">
        <v>0</v>
      </c>
      <c r="G107" s="2">
        <v>0</v>
      </c>
      <c r="H107">
        <v>0</v>
      </c>
      <c r="J107" s="2"/>
    </row>
    <row r="108" spans="1:10" x14ac:dyDescent="0.25">
      <c r="A108" t="s">
        <v>94</v>
      </c>
      <c r="B108" s="2">
        <v>0</v>
      </c>
      <c r="C108" s="2">
        <v>0</v>
      </c>
      <c r="D108" s="2"/>
      <c r="E108" s="2">
        <v>0</v>
      </c>
      <c r="F108" s="2">
        <v>0</v>
      </c>
      <c r="G108" s="2">
        <v>0</v>
      </c>
      <c r="H108">
        <v>0</v>
      </c>
      <c r="J108" s="2"/>
    </row>
    <row r="109" spans="1:10" x14ac:dyDescent="0.25">
      <c r="A109" t="s">
        <v>161</v>
      </c>
      <c r="B109" s="2">
        <v>0</v>
      </c>
      <c r="C109" s="2">
        <v>0</v>
      </c>
      <c r="D109" s="2"/>
      <c r="E109" s="2">
        <v>1365</v>
      </c>
      <c r="F109" s="2">
        <v>1365</v>
      </c>
      <c r="G109" s="2">
        <v>-1365</v>
      </c>
      <c r="H109">
        <v>0</v>
      </c>
      <c r="J109" s="2"/>
    </row>
    <row r="110" spans="1:10" x14ac:dyDescent="0.25">
      <c r="A110" t="s">
        <v>95</v>
      </c>
      <c r="B110" s="2">
        <v>8200</v>
      </c>
      <c r="C110" s="2">
        <v>3650.09</v>
      </c>
      <c r="D110" s="2"/>
      <c r="E110" s="2">
        <v>149</v>
      </c>
      <c r="F110" s="2">
        <v>787</v>
      </c>
      <c r="G110" s="2">
        <v>7413</v>
      </c>
      <c r="H110">
        <v>90.4</v>
      </c>
      <c r="I110" s="2"/>
      <c r="J110" s="2"/>
    </row>
    <row r="111" spans="1:10" x14ac:dyDescent="0.25">
      <c r="A111" t="s">
        <v>96</v>
      </c>
      <c r="B111" s="2">
        <v>5000</v>
      </c>
      <c r="C111" s="2">
        <v>0</v>
      </c>
      <c r="D111" s="2"/>
      <c r="E111" s="2">
        <v>0</v>
      </c>
      <c r="F111" s="2">
        <v>0</v>
      </c>
      <c r="G111" s="2">
        <v>5000</v>
      </c>
      <c r="H111">
        <v>100</v>
      </c>
      <c r="J111" s="2"/>
    </row>
    <row r="112" spans="1:10" x14ac:dyDescent="0.25">
      <c r="A112" t="s">
        <v>97</v>
      </c>
      <c r="B112" s="2">
        <v>300</v>
      </c>
      <c r="C112" s="2">
        <v>0</v>
      </c>
      <c r="D112" s="2"/>
      <c r="E112" s="2">
        <v>0</v>
      </c>
      <c r="F112" s="2">
        <v>0</v>
      </c>
      <c r="G112" s="2">
        <v>300</v>
      </c>
      <c r="H112">
        <v>100</v>
      </c>
      <c r="J112" s="2"/>
    </row>
    <row r="113" spans="1:10" x14ac:dyDescent="0.25">
      <c r="A113" t="s">
        <v>98</v>
      </c>
      <c r="B113" s="2">
        <v>400</v>
      </c>
      <c r="C113" s="2">
        <v>0</v>
      </c>
      <c r="D113" s="2"/>
      <c r="E113" s="2">
        <v>0</v>
      </c>
      <c r="F113" s="2">
        <v>0</v>
      </c>
      <c r="G113" s="2">
        <v>400</v>
      </c>
      <c r="H113">
        <v>100</v>
      </c>
      <c r="J113" s="2"/>
    </row>
    <row r="114" spans="1:10" x14ac:dyDescent="0.25">
      <c r="A114" t="s">
        <v>99</v>
      </c>
      <c r="B114" s="2">
        <v>7618</v>
      </c>
      <c r="C114" s="2">
        <v>0</v>
      </c>
      <c r="D114" s="2"/>
      <c r="E114" s="2">
        <v>3808.79</v>
      </c>
      <c r="F114" s="2">
        <v>3808.79</v>
      </c>
      <c r="G114" s="2">
        <v>3809.21</v>
      </c>
      <c r="H114">
        <v>50</v>
      </c>
      <c r="J114" s="2"/>
    </row>
    <row r="115" spans="1:10" x14ac:dyDescent="0.25">
      <c r="A115" t="s">
        <v>100</v>
      </c>
      <c r="B115" s="2">
        <v>6335</v>
      </c>
      <c r="C115" s="2">
        <v>749.3</v>
      </c>
      <c r="D115" s="2"/>
      <c r="E115" s="2">
        <v>2196.73</v>
      </c>
      <c r="F115" s="2">
        <v>2694.7</v>
      </c>
      <c r="G115" s="2">
        <v>3640.3</v>
      </c>
      <c r="H115">
        <v>57.46</v>
      </c>
      <c r="J115" s="2"/>
    </row>
    <row r="116" spans="1:10" x14ac:dyDescent="0.25">
      <c r="A116" t="s">
        <v>101</v>
      </c>
      <c r="B116" s="2">
        <v>0</v>
      </c>
      <c r="C116" s="2">
        <v>0</v>
      </c>
      <c r="D116" s="2"/>
      <c r="E116" s="2">
        <v>0</v>
      </c>
      <c r="F116" s="2">
        <v>0</v>
      </c>
      <c r="G116" s="2">
        <v>0</v>
      </c>
      <c r="H116">
        <v>0</v>
      </c>
      <c r="J116" s="2"/>
    </row>
    <row r="117" spans="1:10" x14ac:dyDescent="0.25">
      <c r="A117" t="s">
        <v>102</v>
      </c>
      <c r="B117" s="2">
        <v>1000</v>
      </c>
      <c r="C117" s="2">
        <v>0</v>
      </c>
      <c r="D117" s="2"/>
      <c r="E117" s="2">
        <v>0</v>
      </c>
      <c r="F117" s="2">
        <v>0</v>
      </c>
      <c r="G117" s="2">
        <v>1000</v>
      </c>
      <c r="H117">
        <v>100</v>
      </c>
      <c r="I117" s="2"/>
      <c r="J117" s="2"/>
    </row>
    <row r="118" spans="1:10" x14ac:dyDescent="0.25">
      <c r="A118" t="s">
        <v>103</v>
      </c>
      <c r="B118" s="2">
        <v>2000</v>
      </c>
      <c r="C118" s="2">
        <v>0</v>
      </c>
      <c r="D118" s="2"/>
      <c r="E118" s="2">
        <v>148.24</v>
      </c>
      <c r="F118" s="2">
        <v>148.24</v>
      </c>
      <c r="G118" s="2">
        <v>1851.76</v>
      </c>
      <c r="H118">
        <v>92.59</v>
      </c>
      <c r="J118" s="2"/>
    </row>
    <row r="119" spans="1:10" x14ac:dyDescent="0.25">
      <c r="A119" t="s">
        <v>104</v>
      </c>
      <c r="B119" s="2">
        <v>3000</v>
      </c>
      <c r="C119" s="2">
        <v>1573.73</v>
      </c>
      <c r="D119" s="2"/>
      <c r="E119" s="2">
        <v>39.17</v>
      </c>
      <c r="F119" s="2">
        <v>1612.9</v>
      </c>
      <c r="G119" s="2">
        <v>1387.1</v>
      </c>
      <c r="H119">
        <v>46.24</v>
      </c>
      <c r="J119" s="2"/>
    </row>
    <row r="120" spans="1:10" x14ac:dyDescent="0.25">
      <c r="A120" t="s">
        <v>105</v>
      </c>
      <c r="B120" s="2">
        <v>0</v>
      </c>
      <c r="C120" s="2">
        <v>0</v>
      </c>
      <c r="D120" s="2"/>
      <c r="E120" s="2">
        <v>0</v>
      </c>
      <c r="F120" s="2">
        <v>0</v>
      </c>
      <c r="G120" s="2">
        <v>0</v>
      </c>
      <c r="H120">
        <v>0</v>
      </c>
      <c r="J120" s="2"/>
    </row>
    <row r="121" spans="1:10" x14ac:dyDescent="0.25">
      <c r="A121" t="s">
        <v>106</v>
      </c>
      <c r="B121" s="2">
        <v>1200</v>
      </c>
      <c r="C121" s="2">
        <v>0</v>
      </c>
      <c r="D121" s="2"/>
      <c r="E121" s="2">
        <v>908</v>
      </c>
      <c r="F121" s="2">
        <v>908</v>
      </c>
      <c r="G121" s="2">
        <v>292</v>
      </c>
      <c r="H121">
        <v>24.33</v>
      </c>
      <c r="J121" s="2"/>
    </row>
    <row r="122" spans="1:10" x14ac:dyDescent="0.25">
      <c r="A122" t="s">
        <v>107</v>
      </c>
      <c r="B122" s="2">
        <v>300</v>
      </c>
      <c r="C122" s="2">
        <v>182</v>
      </c>
      <c r="D122" s="2"/>
      <c r="E122" s="2">
        <v>0</v>
      </c>
      <c r="F122" s="2">
        <v>182</v>
      </c>
      <c r="G122" s="2">
        <v>118</v>
      </c>
      <c r="H122">
        <v>39.33</v>
      </c>
      <c r="J122" s="2"/>
    </row>
    <row r="123" spans="1:10" x14ac:dyDescent="0.25">
      <c r="A123" t="s">
        <v>108</v>
      </c>
      <c r="B123" s="2">
        <v>1914</v>
      </c>
      <c r="C123" s="2">
        <v>0</v>
      </c>
      <c r="D123" s="2"/>
      <c r="E123" s="2">
        <v>0</v>
      </c>
      <c r="F123" s="2">
        <v>0</v>
      </c>
      <c r="G123" s="2">
        <v>1914</v>
      </c>
      <c r="H123">
        <v>100</v>
      </c>
      <c r="J123" s="2"/>
    </row>
    <row r="124" spans="1:10" x14ac:dyDescent="0.25">
      <c r="A124" t="s">
        <v>109</v>
      </c>
      <c r="B124" s="2">
        <v>200</v>
      </c>
      <c r="C124" s="2">
        <v>0</v>
      </c>
      <c r="D124" s="2"/>
      <c r="E124" s="2">
        <v>0</v>
      </c>
      <c r="F124" s="2">
        <v>0</v>
      </c>
      <c r="G124" s="2">
        <v>200</v>
      </c>
      <c r="H124">
        <v>100</v>
      </c>
      <c r="I124" s="2"/>
      <c r="J124" s="2"/>
    </row>
    <row r="125" spans="1:10" x14ac:dyDescent="0.25">
      <c r="A125" t="s">
        <v>110</v>
      </c>
      <c r="B125" s="2">
        <v>3000</v>
      </c>
      <c r="C125" s="2">
        <v>23.18</v>
      </c>
      <c r="D125" s="2"/>
      <c r="E125" s="2">
        <v>574.69000000000005</v>
      </c>
      <c r="F125" s="2">
        <v>534.69000000000005</v>
      </c>
      <c r="G125" s="2">
        <v>2465.31</v>
      </c>
      <c r="H125">
        <v>82.18</v>
      </c>
      <c r="J125" s="2"/>
    </row>
    <row r="126" spans="1:10" x14ac:dyDescent="0.25">
      <c r="A126" t="s">
        <v>111</v>
      </c>
      <c r="B126" s="2">
        <v>2500</v>
      </c>
      <c r="C126" s="2">
        <v>0</v>
      </c>
      <c r="D126" s="2"/>
      <c r="E126" s="2">
        <v>0</v>
      </c>
      <c r="F126" s="2">
        <v>0</v>
      </c>
      <c r="G126" s="2">
        <v>2500</v>
      </c>
      <c r="H126">
        <v>100</v>
      </c>
    </row>
    <row r="127" spans="1:10" x14ac:dyDescent="0.25">
      <c r="B127" s="2"/>
      <c r="C127" s="2"/>
      <c r="D127" s="2"/>
      <c r="E127" s="2"/>
      <c r="F127" s="2"/>
      <c r="G127" s="2"/>
    </row>
    <row r="128" spans="1:10" x14ac:dyDescent="0.25">
      <c r="A128" s="1" t="s">
        <v>112</v>
      </c>
      <c r="B128" s="3">
        <v>251617</v>
      </c>
      <c r="C128" s="3">
        <v>15991.11</v>
      </c>
      <c r="D128" s="3"/>
      <c r="E128" s="3">
        <v>26509.439999999999</v>
      </c>
      <c r="F128" s="3">
        <v>34815.730000000003</v>
      </c>
      <c r="G128" s="3">
        <v>216801.27</v>
      </c>
      <c r="H128" s="1">
        <v>86.16</v>
      </c>
    </row>
    <row r="129" spans="1:10" x14ac:dyDescent="0.25">
      <c r="A129" s="1"/>
      <c r="B129" s="2"/>
      <c r="C129" s="2"/>
      <c r="D129" s="3"/>
      <c r="E129" s="2"/>
      <c r="F129" s="3"/>
      <c r="G129" s="3"/>
      <c r="H129" s="1"/>
    </row>
    <row r="130" spans="1:10" x14ac:dyDescent="0.25">
      <c r="A130" s="1" t="s">
        <v>113</v>
      </c>
      <c r="B130" s="2"/>
      <c r="C130" s="2"/>
      <c r="D130" s="3"/>
      <c r="E130" s="2"/>
      <c r="F130" s="3"/>
      <c r="G130" s="3"/>
      <c r="H130" s="1"/>
    </row>
    <row r="131" spans="1:10" x14ac:dyDescent="0.25">
      <c r="A131" t="s">
        <v>114</v>
      </c>
      <c r="B131" s="2">
        <v>0</v>
      </c>
      <c r="C131" s="2">
        <v>0</v>
      </c>
      <c r="D131" s="2"/>
      <c r="E131" s="2">
        <v>0</v>
      </c>
      <c r="F131" s="2">
        <v>0</v>
      </c>
      <c r="G131" s="2">
        <v>0</v>
      </c>
      <c r="H131">
        <v>0</v>
      </c>
    </row>
    <row r="132" spans="1:10" x14ac:dyDescent="0.25">
      <c r="B132" s="2"/>
      <c r="C132" s="2"/>
      <c r="D132" s="2"/>
      <c r="E132" s="2"/>
      <c r="F132" s="2"/>
      <c r="G132" s="2"/>
    </row>
    <row r="133" spans="1:10" x14ac:dyDescent="0.25">
      <c r="A133" s="1" t="s">
        <v>115</v>
      </c>
      <c r="B133" s="3">
        <v>0</v>
      </c>
      <c r="C133" s="3">
        <v>0</v>
      </c>
      <c r="D133" s="3"/>
      <c r="E133" s="3">
        <v>0</v>
      </c>
      <c r="F133" s="3">
        <v>0</v>
      </c>
      <c r="G133" s="3">
        <v>0</v>
      </c>
      <c r="H133" s="1">
        <v>0</v>
      </c>
    </row>
    <row r="134" spans="1:10" x14ac:dyDescent="0.25">
      <c r="A134" s="1"/>
      <c r="B134" s="2"/>
      <c r="C134" s="2"/>
      <c r="D134" s="3"/>
      <c r="E134" s="2"/>
      <c r="F134" s="3"/>
      <c r="G134" s="3"/>
      <c r="H134" s="1"/>
    </row>
    <row r="135" spans="1:10" x14ac:dyDescent="0.25">
      <c r="A135" s="1" t="s">
        <v>116</v>
      </c>
      <c r="B135" s="2"/>
      <c r="C135" s="2"/>
      <c r="D135" s="3"/>
      <c r="E135" s="2"/>
      <c r="F135" s="3"/>
      <c r="G135" s="3"/>
      <c r="H135" s="1"/>
      <c r="J135" s="2"/>
    </row>
    <row r="136" spans="1:10" x14ac:dyDescent="0.25">
      <c r="A136" t="s">
        <v>117</v>
      </c>
      <c r="B136" s="2">
        <v>6398</v>
      </c>
      <c r="C136" s="2">
        <v>0</v>
      </c>
      <c r="D136" s="2"/>
      <c r="E136" s="2">
        <v>6398.17</v>
      </c>
      <c r="F136" s="2">
        <v>6398.17</v>
      </c>
      <c r="G136" s="2">
        <v>-0.17</v>
      </c>
      <c r="H136">
        <v>0</v>
      </c>
      <c r="J136" s="2"/>
    </row>
    <row r="137" spans="1:10" x14ac:dyDescent="0.25">
      <c r="A137" t="s">
        <v>118</v>
      </c>
      <c r="B137" s="2">
        <v>3977</v>
      </c>
      <c r="C137" s="2">
        <v>0</v>
      </c>
      <c r="D137" s="2"/>
      <c r="E137" s="2">
        <v>3976.84</v>
      </c>
      <c r="F137" s="2">
        <v>3976.84</v>
      </c>
      <c r="G137" s="2">
        <v>0.16</v>
      </c>
      <c r="H137">
        <v>0</v>
      </c>
      <c r="J137" s="2"/>
    </row>
    <row r="138" spans="1:10" x14ac:dyDescent="0.25">
      <c r="A138" t="s">
        <v>119</v>
      </c>
      <c r="B138" s="2">
        <v>3851</v>
      </c>
      <c r="C138" s="2">
        <v>0</v>
      </c>
      <c r="D138" s="2"/>
      <c r="E138" s="2">
        <v>3850.58</v>
      </c>
      <c r="F138" s="2">
        <v>3850.58</v>
      </c>
      <c r="G138" s="2">
        <v>0.42</v>
      </c>
      <c r="H138">
        <v>0.01</v>
      </c>
      <c r="J138" s="2"/>
    </row>
    <row r="139" spans="1:10" x14ac:dyDescent="0.25">
      <c r="A139" t="s">
        <v>120</v>
      </c>
      <c r="B139" s="2">
        <v>5200</v>
      </c>
      <c r="C139" s="2">
        <v>0</v>
      </c>
      <c r="D139" s="2"/>
      <c r="E139" s="2">
        <v>6172.42</v>
      </c>
      <c r="F139" s="2">
        <v>6172.42</v>
      </c>
      <c r="G139" s="2">
        <v>-972.42</v>
      </c>
      <c r="H139">
        <v>-18.7</v>
      </c>
      <c r="J139" s="2"/>
    </row>
    <row r="140" spans="1:10" x14ac:dyDescent="0.25">
      <c r="A140" t="s">
        <v>121</v>
      </c>
      <c r="B140" s="2">
        <v>6831</v>
      </c>
      <c r="C140" s="2">
        <v>0</v>
      </c>
      <c r="D140" s="2"/>
      <c r="E140" s="2">
        <v>6830.56</v>
      </c>
      <c r="F140" s="2">
        <v>6830.56</v>
      </c>
      <c r="G140" s="2">
        <v>0.44</v>
      </c>
      <c r="H140">
        <v>0.01</v>
      </c>
      <c r="J140" s="2"/>
    </row>
    <row r="141" spans="1:10" x14ac:dyDescent="0.25">
      <c r="A141" t="s">
        <v>122</v>
      </c>
      <c r="B141" s="2">
        <v>872</v>
      </c>
      <c r="C141" s="2">
        <v>0</v>
      </c>
      <c r="D141" s="2"/>
      <c r="E141" s="2">
        <v>872.16</v>
      </c>
      <c r="F141" s="2">
        <v>872.16</v>
      </c>
      <c r="G141" s="2">
        <v>-0.16</v>
      </c>
      <c r="H141">
        <v>-0.02</v>
      </c>
      <c r="J141" s="2"/>
    </row>
    <row r="142" spans="1:10" x14ac:dyDescent="0.25">
      <c r="A142" t="s">
        <v>123</v>
      </c>
      <c r="B142" s="2">
        <v>86</v>
      </c>
      <c r="C142" s="2">
        <v>0</v>
      </c>
      <c r="D142" s="2"/>
      <c r="E142" s="2">
        <v>85.5</v>
      </c>
      <c r="F142" s="2">
        <v>85.5</v>
      </c>
      <c r="G142" s="2">
        <v>0.5</v>
      </c>
      <c r="H142">
        <v>0.57999999999999996</v>
      </c>
      <c r="J142" s="2"/>
    </row>
    <row r="143" spans="1:10" x14ac:dyDescent="0.25">
      <c r="A143" t="s">
        <v>124</v>
      </c>
      <c r="B143" s="2">
        <v>407</v>
      </c>
      <c r="C143" s="2">
        <v>0</v>
      </c>
      <c r="D143" s="2"/>
      <c r="E143" s="2">
        <v>406.92</v>
      </c>
      <c r="F143" s="2">
        <v>406.92</v>
      </c>
      <c r="G143" s="2">
        <v>0.08</v>
      </c>
      <c r="H143">
        <v>0.02</v>
      </c>
      <c r="J143" s="2"/>
    </row>
    <row r="144" spans="1:10" x14ac:dyDescent="0.25">
      <c r="A144" t="s">
        <v>125</v>
      </c>
      <c r="B144" s="2">
        <v>2316</v>
      </c>
      <c r="C144" s="2">
        <v>0</v>
      </c>
      <c r="D144" s="2"/>
      <c r="E144" s="2">
        <v>2315.4</v>
      </c>
      <c r="F144" s="2">
        <v>2315.4</v>
      </c>
      <c r="G144" s="2">
        <v>0.6</v>
      </c>
      <c r="H144">
        <v>0.03</v>
      </c>
      <c r="J144" s="2"/>
    </row>
    <row r="145" spans="1:10" x14ac:dyDescent="0.25">
      <c r="A145" t="s">
        <v>126</v>
      </c>
      <c r="B145" s="2">
        <v>3320</v>
      </c>
      <c r="C145" s="2">
        <v>0</v>
      </c>
      <c r="D145" s="2"/>
      <c r="E145" s="2">
        <v>3319.75</v>
      </c>
      <c r="F145" s="2">
        <v>3319.75</v>
      </c>
      <c r="G145" s="2">
        <v>0.25</v>
      </c>
      <c r="H145">
        <v>0.01</v>
      </c>
      <c r="J145" s="2"/>
    </row>
    <row r="146" spans="1:10" x14ac:dyDescent="0.25">
      <c r="A146" t="s">
        <v>127</v>
      </c>
      <c r="B146" s="2">
        <v>7201</v>
      </c>
      <c r="C146" s="2">
        <v>0</v>
      </c>
      <c r="D146" s="2"/>
      <c r="E146" s="2">
        <v>5571.82</v>
      </c>
      <c r="F146" s="2">
        <v>5571.82</v>
      </c>
      <c r="G146" s="2">
        <v>1629.18</v>
      </c>
      <c r="H146">
        <v>22.62</v>
      </c>
      <c r="J146" s="2"/>
    </row>
    <row r="147" spans="1:10" x14ac:dyDescent="0.25">
      <c r="A147" t="s">
        <v>128</v>
      </c>
      <c r="B147" s="2">
        <v>4012</v>
      </c>
      <c r="C147" s="2">
        <v>0</v>
      </c>
      <c r="D147" s="2"/>
      <c r="E147" s="2">
        <v>4011.54</v>
      </c>
      <c r="F147" s="2">
        <v>4011.54</v>
      </c>
      <c r="G147" s="2">
        <v>0.46</v>
      </c>
      <c r="H147">
        <v>0.01</v>
      </c>
      <c r="J147" s="2"/>
    </row>
    <row r="148" spans="1:10" x14ac:dyDescent="0.25">
      <c r="A148" t="s">
        <v>129</v>
      </c>
      <c r="B148" s="2">
        <v>2689</v>
      </c>
      <c r="C148" s="2">
        <v>0</v>
      </c>
      <c r="D148" s="2"/>
      <c r="E148" s="2">
        <v>2688.5</v>
      </c>
      <c r="F148" s="2">
        <v>2688.5</v>
      </c>
      <c r="G148" s="2">
        <v>0.5</v>
      </c>
      <c r="H148">
        <v>0.02</v>
      </c>
      <c r="J148" s="2"/>
    </row>
    <row r="149" spans="1:10" x14ac:dyDescent="0.25">
      <c r="A149" t="s">
        <v>130</v>
      </c>
      <c r="B149" s="2">
        <v>0</v>
      </c>
      <c r="C149" s="2">
        <v>0</v>
      </c>
      <c r="D149" s="2"/>
      <c r="E149" s="2">
        <v>0</v>
      </c>
      <c r="F149" s="2">
        <v>0</v>
      </c>
      <c r="G149" s="2">
        <v>0</v>
      </c>
      <c r="H149">
        <v>0</v>
      </c>
      <c r="J149" s="2"/>
    </row>
    <row r="150" spans="1:10" x14ac:dyDescent="0.25">
      <c r="A150" t="s">
        <v>162</v>
      </c>
      <c r="B150" s="2">
        <v>0</v>
      </c>
      <c r="C150" s="2">
        <v>0</v>
      </c>
      <c r="D150" s="2"/>
      <c r="E150" s="2">
        <v>0</v>
      </c>
      <c r="F150" s="2">
        <v>0</v>
      </c>
      <c r="G150" s="2">
        <v>0</v>
      </c>
      <c r="H150">
        <v>0</v>
      </c>
      <c r="I150" s="1"/>
      <c r="J150" s="1"/>
    </row>
    <row r="151" spans="1:10" x14ac:dyDescent="0.25">
      <c r="B151" s="2"/>
      <c r="C151" s="2"/>
      <c r="D151" s="2"/>
      <c r="E151" s="2"/>
      <c r="F151" s="2"/>
      <c r="G151" s="2"/>
      <c r="I151" s="1"/>
      <c r="J151" s="1"/>
    </row>
    <row r="152" spans="1:10" x14ac:dyDescent="0.25">
      <c r="A152" s="1" t="s">
        <v>131</v>
      </c>
      <c r="B152" s="3">
        <v>47160</v>
      </c>
      <c r="C152" s="3">
        <v>0</v>
      </c>
      <c r="D152" s="3"/>
      <c r="E152" s="3">
        <v>46500.160000000003</v>
      </c>
      <c r="F152" s="3">
        <v>46500.160000000003</v>
      </c>
      <c r="G152" s="3">
        <v>659.84</v>
      </c>
      <c r="H152" s="1">
        <v>1.4</v>
      </c>
      <c r="I152" s="1"/>
      <c r="J152" s="1"/>
    </row>
    <row r="153" spans="1:10" x14ac:dyDescent="0.25">
      <c r="A153" s="1"/>
      <c r="B153" s="3"/>
      <c r="C153" s="3"/>
      <c r="D153" s="3"/>
      <c r="E153" s="3"/>
      <c r="F153" s="3"/>
      <c r="G153" s="3"/>
      <c r="H153" s="1"/>
    </row>
    <row r="154" spans="1:10" x14ac:dyDescent="0.25">
      <c r="A154" s="1" t="s">
        <v>132</v>
      </c>
      <c r="B154" s="3">
        <v>1899150</v>
      </c>
      <c r="C154" s="3">
        <v>920940.75</v>
      </c>
      <c r="D154" s="3">
        <f>D46</f>
        <v>233478</v>
      </c>
      <c r="E154" s="3">
        <v>249846.26</v>
      </c>
      <c r="F154" s="3">
        <f>C154+D154+E154</f>
        <v>1404265.01</v>
      </c>
      <c r="G154" s="3">
        <f>B154-F154</f>
        <v>494884.99</v>
      </c>
      <c r="H154" s="11">
        <f>G154/B154*100</f>
        <v>26.058236052971068</v>
      </c>
    </row>
    <row r="155" spans="1:10" x14ac:dyDescent="0.25">
      <c r="A155" s="1"/>
      <c r="B155" s="2"/>
      <c r="C155" s="2"/>
      <c r="D155" s="3"/>
      <c r="E155" s="2"/>
      <c r="F155" s="3"/>
      <c r="G155" s="3"/>
      <c r="H155" s="1"/>
    </row>
    <row r="156" spans="1:10" x14ac:dyDescent="0.25">
      <c r="A156" s="1"/>
      <c r="B156" s="2"/>
      <c r="C156" s="2"/>
      <c r="D156" s="3"/>
      <c r="E156" s="2"/>
      <c r="F156" s="3"/>
      <c r="G156" s="3"/>
      <c r="H156" s="1"/>
      <c r="J156" s="2"/>
    </row>
    <row r="157" spans="1:10" x14ac:dyDescent="0.25">
      <c r="A157" s="1" t="s">
        <v>133</v>
      </c>
      <c r="B157" s="2"/>
      <c r="C157" s="2"/>
      <c r="D157" s="3"/>
      <c r="E157" s="2"/>
      <c r="F157" s="3"/>
      <c r="G157" s="3"/>
      <c r="H157" s="1"/>
      <c r="J157" s="2"/>
    </row>
    <row r="158" spans="1:10" x14ac:dyDescent="0.25">
      <c r="A158" t="s">
        <v>134</v>
      </c>
      <c r="B158" s="2">
        <v>0</v>
      </c>
      <c r="C158" s="2">
        <v>0</v>
      </c>
      <c r="D158" s="2"/>
      <c r="E158" s="2">
        <v>0</v>
      </c>
      <c r="F158" s="2">
        <v>0</v>
      </c>
      <c r="G158" s="2">
        <v>0</v>
      </c>
      <c r="H158">
        <v>0</v>
      </c>
      <c r="J158" s="2"/>
    </row>
    <row r="159" spans="1:10" x14ac:dyDescent="0.25">
      <c r="A159" t="s">
        <v>135</v>
      </c>
      <c r="B159" s="2">
        <v>-28352</v>
      </c>
      <c r="C159" s="2">
        <v>0</v>
      </c>
      <c r="D159" s="2"/>
      <c r="E159" s="2">
        <v>-7317</v>
      </c>
      <c r="F159" s="2">
        <v>-7317</v>
      </c>
      <c r="G159" s="2">
        <v>-21035</v>
      </c>
      <c r="H159">
        <v>74.19</v>
      </c>
      <c r="J159" s="2"/>
    </row>
    <row r="160" spans="1:10" x14ac:dyDescent="0.25">
      <c r="A160" t="s">
        <v>136</v>
      </c>
      <c r="B160" s="2">
        <v>-102750</v>
      </c>
      <c r="C160" s="2">
        <v>0</v>
      </c>
      <c r="D160" s="2"/>
      <c r="E160" s="2">
        <v>0</v>
      </c>
      <c r="F160" s="2">
        <v>0</v>
      </c>
      <c r="G160" s="2">
        <v>-102750</v>
      </c>
      <c r="H160">
        <v>100</v>
      </c>
      <c r="I160" s="2"/>
      <c r="J160" s="2"/>
    </row>
    <row r="161" spans="1:10" x14ac:dyDescent="0.25">
      <c r="A161" t="s">
        <v>137</v>
      </c>
      <c r="B161" s="2">
        <v>-66970</v>
      </c>
      <c r="C161" s="2">
        <v>0</v>
      </c>
      <c r="D161" s="2"/>
      <c r="E161" s="2">
        <v>0</v>
      </c>
      <c r="F161" s="2">
        <v>0</v>
      </c>
      <c r="G161" s="2">
        <v>-66970</v>
      </c>
      <c r="H161">
        <v>100</v>
      </c>
      <c r="I161" s="2"/>
      <c r="J161" s="2"/>
    </row>
    <row r="162" spans="1:10" x14ac:dyDescent="0.25">
      <c r="A162" t="s">
        <v>160</v>
      </c>
      <c r="B162" s="2">
        <v>0</v>
      </c>
      <c r="C162" s="2">
        <v>0</v>
      </c>
      <c r="D162" s="2"/>
      <c r="E162" s="2">
        <v>0</v>
      </c>
      <c r="F162" s="2">
        <v>0</v>
      </c>
      <c r="G162" s="2">
        <v>0</v>
      </c>
      <c r="H162">
        <v>0</v>
      </c>
      <c r="J162" s="2"/>
    </row>
    <row r="163" spans="1:10" x14ac:dyDescent="0.25">
      <c r="A163" t="s">
        <v>138</v>
      </c>
      <c r="B163" s="2">
        <v>0</v>
      </c>
      <c r="C163" s="2">
        <v>0</v>
      </c>
      <c r="D163" s="2"/>
      <c r="E163" s="2">
        <v>0</v>
      </c>
      <c r="F163" s="2">
        <v>0</v>
      </c>
      <c r="G163" s="2">
        <v>0</v>
      </c>
      <c r="H163">
        <v>0</v>
      </c>
      <c r="J163" s="2"/>
    </row>
    <row r="164" spans="1:10" x14ac:dyDescent="0.25">
      <c r="A164" t="s">
        <v>139</v>
      </c>
      <c r="B164" s="2">
        <v>0</v>
      </c>
      <c r="C164" s="2">
        <v>0</v>
      </c>
      <c r="D164" s="2"/>
      <c r="E164" s="2">
        <v>0</v>
      </c>
      <c r="F164" s="2">
        <v>0</v>
      </c>
      <c r="G164" s="2">
        <v>0</v>
      </c>
      <c r="H164">
        <v>0</v>
      </c>
      <c r="J164" s="2"/>
    </row>
    <row r="165" spans="1:10" x14ac:dyDescent="0.25">
      <c r="A165" t="s">
        <v>150</v>
      </c>
      <c r="B165" s="2">
        <v>0</v>
      </c>
      <c r="C165" s="2">
        <v>0</v>
      </c>
      <c r="D165" s="2"/>
      <c r="E165" s="2">
        <v>0</v>
      </c>
      <c r="F165" s="2">
        <v>0</v>
      </c>
      <c r="G165" s="2">
        <v>0</v>
      </c>
      <c r="H165">
        <v>0</v>
      </c>
      <c r="J165" s="2"/>
    </row>
    <row r="166" spans="1:10" x14ac:dyDescent="0.25">
      <c r="A166" t="s">
        <v>140</v>
      </c>
      <c r="B166" s="2">
        <v>0</v>
      </c>
      <c r="C166" s="2">
        <v>0</v>
      </c>
      <c r="D166" s="2"/>
      <c r="E166" s="2">
        <v>0</v>
      </c>
      <c r="F166" s="2">
        <v>0</v>
      </c>
      <c r="G166" s="2">
        <v>0</v>
      </c>
      <c r="H166">
        <v>0</v>
      </c>
      <c r="I166" s="2"/>
      <c r="J166" s="2"/>
    </row>
    <row r="167" spans="1:10" x14ac:dyDescent="0.25">
      <c r="A167" t="s">
        <v>141</v>
      </c>
      <c r="B167" s="2">
        <v>0</v>
      </c>
      <c r="C167" s="2">
        <v>0</v>
      </c>
      <c r="D167" s="2"/>
      <c r="E167" s="2">
        <v>0</v>
      </c>
      <c r="F167" s="2">
        <v>0</v>
      </c>
      <c r="G167" s="2">
        <v>0</v>
      </c>
      <c r="H167">
        <v>0</v>
      </c>
      <c r="I167" s="2"/>
      <c r="J167" s="2"/>
    </row>
    <row r="168" spans="1:10" x14ac:dyDescent="0.25">
      <c r="A168" t="s">
        <v>142</v>
      </c>
      <c r="B168" s="2">
        <v>0</v>
      </c>
      <c r="C168" s="2">
        <v>0</v>
      </c>
      <c r="D168" s="2"/>
      <c r="E168" s="2">
        <v>-3.42</v>
      </c>
      <c r="F168" s="2">
        <v>-3.42</v>
      </c>
      <c r="G168" s="2">
        <v>3.42</v>
      </c>
      <c r="H168">
        <v>0</v>
      </c>
      <c r="J168" s="2"/>
    </row>
    <row r="169" spans="1:10" x14ac:dyDescent="0.25">
      <c r="A169" t="s">
        <v>143</v>
      </c>
      <c r="B169" s="2">
        <v>-9000</v>
      </c>
      <c r="C169" s="2">
        <v>0</v>
      </c>
      <c r="D169" s="2"/>
      <c r="E169" s="2">
        <v>-4614</v>
      </c>
      <c r="F169" s="2">
        <v>-4614</v>
      </c>
      <c r="G169" s="2">
        <v>-4386</v>
      </c>
      <c r="H169">
        <v>48.73</v>
      </c>
      <c r="J169" s="2"/>
    </row>
    <row r="170" spans="1:10" x14ac:dyDescent="0.25">
      <c r="A170" t="s">
        <v>144</v>
      </c>
      <c r="B170" s="2">
        <v>0</v>
      </c>
      <c r="C170" s="2">
        <v>0</v>
      </c>
      <c r="D170" s="2"/>
      <c r="E170" s="2">
        <v>0</v>
      </c>
      <c r="F170" s="2">
        <v>0</v>
      </c>
      <c r="G170" s="2">
        <v>0</v>
      </c>
      <c r="H170">
        <v>0</v>
      </c>
      <c r="J170" s="2"/>
    </row>
    <row r="171" spans="1:10" x14ac:dyDescent="0.25">
      <c r="A171" t="s">
        <v>145</v>
      </c>
      <c r="B171" s="2">
        <v>0</v>
      </c>
      <c r="C171" s="2">
        <v>0</v>
      </c>
      <c r="D171" s="2"/>
      <c r="E171" s="2">
        <v>0</v>
      </c>
      <c r="F171" s="2">
        <v>0</v>
      </c>
      <c r="G171" s="2">
        <v>0</v>
      </c>
      <c r="H171">
        <v>0</v>
      </c>
      <c r="I171" s="2"/>
      <c r="J171" s="2"/>
    </row>
    <row r="172" spans="1:10" x14ac:dyDescent="0.25">
      <c r="A172" t="s">
        <v>146</v>
      </c>
      <c r="B172" s="2">
        <v>0</v>
      </c>
      <c r="C172" s="2">
        <v>0</v>
      </c>
      <c r="D172" s="2"/>
      <c r="E172" s="2">
        <v>0</v>
      </c>
      <c r="F172" s="2">
        <v>0</v>
      </c>
      <c r="G172" s="2">
        <v>0</v>
      </c>
      <c r="H172">
        <v>0</v>
      </c>
      <c r="J172" s="2"/>
    </row>
    <row r="173" spans="1:10" s="1" customFormat="1" x14ac:dyDescent="0.25">
      <c r="A173" t="s">
        <v>147</v>
      </c>
      <c r="B173" s="2">
        <v>-4300</v>
      </c>
      <c r="C173" s="2">
        <v>0</v>
      </c>
      <c r="D173" s="2"/>
      <c r="E173" s="2">
        <v>-428.94</v>
      </c>
      <c r="F173" s="2">
        <v>-233.94</v>
      </c>
      <c r="G173" s="2">
        <v>-4066.06</v>
      </c>
      <c r="H173">
        <v>94.56</v>
      </c>
      <c r="J173" s="2"/>
    </row>
    <row r="174" spans="1:10" s="1" customFormat="1" x14ac:dyDescent="0.25">
      <c r="A174" t="s">
        <v>151</v>
      </c>
      <c r="B174" s="2">
        <v>0</v>
      </c>
      <c r="C174" s="2">
        <v>0</v>
      </c>
      <c r="D174" s="2"/>
      <c r="E174" s="2">
        <v>0</v>
      </c>
      <c r="F174" s="2">
        <v>0</v>
      </c>
      <c r="G174" s="2">
        <v>0</v>
      </c>
      <c r="H174">
        <v>0</v>
      </c>
    </row>
    <row r="175" spans="1:10" s="1" customFormat="1" x14ac:dyDescent="0.25">
      <c r="A175"/>
      <c r="B175" s="2"/>
      <c r="C175" s="2"/>
      <c r="D175" s="2"/>
      <c r="E175" s="2"/>
      <c r="F175" s="2"/>
      <c r="G175" s="2"/>
      <c r="H175"/>
    </row>
    <row r="176" spans="1:10" x14ac:dyDescent="0.25">
      <c r="A176" s="1" t="s">
        <v>148</v>
      </c>
      <c r="B176" s="3">
        <v>-211372</v>
      </c>
      <c r="C176" s="3">
        <v>0</v>
      </c>
      <c r="D176" s="3"/>
      <c r="E176" s="3">
        <v>-12363.36</v>
      </c>
      <c r="F176" s="3">
        <v>-12168.36</v>
      </c>
      <c r="G176" s="3">
        <v>-199203.64</v>
      </c>
      <c r="H176" s="1">
        <v>94.24</v>
      </c>
      <c r="I176" s="3"/>
      <c r="J176" s="3"/>
    </row>
    <row r="177" spans="1:8" x14ac:dyDescent="0.25">
      <c r="A177" s="1"/>
      <c r="B177" s="3"/>
      <c r="C177" s="3"/>
      <c r="D177" s="3"/>
      <c r="E177" s="3"/>
      <c r="F177" s="3"/>
      <c r="G177" s="3"/>
      <c r="H177" s="1"/>
    </row>
    <row r="178" spans="1:8" x14ac:dyDescent="0.25">
      <c r="A178" s="1" t="s">
        <v>149</v>
      </c>
      <c r="B178" s="3">
        <v>1687778</v>
      </c>
      <c r="C178" s="3">
        <v>920940.75</v>
      </c>
      <c r="D178" s="3">
        <f>D154</f>
        <v>233478</v>
      </c>
      <c r="E178" s="3">
        <v>237482.9</v>
      </c>
      <c r="F178" s="3">
        <f>C178+D178+E178</f>
        <v>1391901.65</v>
      </c>
      <c r="G178" s="3">
        <f>B178-F178</f>
        <v>295876.35000000009</v>
      </c>
      <c r="H178" s="11">
        <f>G178/B178*100</f>
        <v>17.530525341602988</v>
      </c>
    </row>
    <row r="180" spans="1:8" x14ac:dyDescent="0.25">
      <c r="B180" s="2"/>
      <c r="F180" s="1"/>
      <c r="G180" s="3"/>
    </row>
    <row r="181" spans="1:8" x14ac:dyDescent="0.25">
      <c r="B181" s="2"/>
      <c r="F181" s="1"/>
      <c r="G181" s="1"/>
    </row>
    <row r="182" spans="1:8" x14ac:dyDescent="0.25">
      <c r="B182" s="2"/>
      <c r="F182" s="1"/>
      <c r="G182" s="3"/>
    </row>
    <row r="183" spans="1:8" x14ac:dyDescent="0.25">
      <c r="B183" s="2"/>
      <c r="E183" s="2"/>
    </row>
    <row r="184" spans="1:8" x14ac:dyDescent="0.25">
      <c r="B184" s="2"/>
      <c r="E184" s="5"/>
      <c r="F184" s="5"/>
      <c r="G184" s="6"/>
    </row>
    <row r="185" spans="1:8" x14ac:dyDescent="0.25">
      <c r="E185" s="5"/>
      <c r="F185" s="5"/>
      <c r="G185" s="6"/>
    </row>
    <row r="186" spans="1:8" x14ac:dyDescent="0.25">
      <c r="E186" s="5"/>
      <c r="F186" s="5"/>
      <c r="G186" s="6"/>
    </row>
    <row r="187" spans="1:8" x14ac:dyDescent="0.25">
      <c r="G187" s="4"/>
    </row>
    <row r="188" spans="1:8" x14ac:dyDescent="0.25">
      <c r="A188" s="1"/>
      <c r="B188" s="7"/>
      <c r="E188" s="5"/>
      <c r="F188" s="5"/>
      <c r="G188" s="6"/>
    </row>
    <row r="189" spans="1:8" x14ac:dyDescent="0.25">
      <c r="A189" s="1"/>
      <c r="B189" s="3"/>
      <c r="G189" s="2"/>
    </row>
    <row r="190" spans="1:8" x14ac:dyDescent="0.25">
      <c r="A190" s="1"/>
      <c r="B190" s="3"/>
      <c r="G190" s="2"/>
    </row>
    <row r="191" spans="1:8" x14ac:dyDescent="0.25">
      <c r="A191" s="8"/>
      <c r="F191" s="1"/>
      <c r="G191" s="3"/>
    </row>
    <row r="192" spans="1:8" x14ac:dyDescent="0.25">
      <c r="A192" s="1"/>
      <c r="B192" s="3"/>
    </row>
    <row r="197" spans="5:7" x14ac:dyDescent="0.25">
      <c r="E197" s="4"/>
      <c r="F197" s="1"/>
      <c r="G197" s="1"/>
    </row>
  </sheetData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 to 26th June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Wadsworth</dc:creator>
  <cp:lastModifiedBy>Cath Wadsworth</cp:lastModifiedBy>
  <cp:lastPrinted>2018-06-12T06:06:59Z</cp:lastPrinted>
  <dcterms:created xsi:type="dcterms:W3CDTF">2015-07-10T14:12:14Z</dcterms:created>
  <dcterms:modified xsi:type="dcterms:W3CDTF">2018-06-26T11:10:50Z</dcterms:modified>
</cp:coreProperties>
</file>