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Primary H Drive\Finance\Year 2020-21\Governors\"/>
    </mc:Choice>
  </mc:AlternateContent>
  <bookViews>
    <workbookView xWindow="0" yWindow="0" windowWidth="28800" windowHeight="11790"/>
  </bookViews>
  <sheets>
    <sheet name="Spend to 14-09-20" sheetId="1" r:id="rId1"/>
  </sheets>
  <calcPr calcId="152511" concurrentCalc="0"/>
</workbook>
</file>

<file path=xl/calcChain.xml><?xml version="1.0" encoding="utf-8"?>
<calcChain xmlns="http://schemas.openxmlformats.org/spreadsheetml/2006/main">
  <c r="I178" i="1" l="1"/>
  <c r="I94" i="1"/>
  <c r="I41" i="1"/>
  <c r="I40" i="1"/>
  <c r="I38" i="1"/>
  <c r="I36" i="1"/>
  <c r="I35" i="1"/>
  <c r="I32" i="1"/>
  <c r="I30" i="1"/>
  <c r="I29" i="1"/>
  <c r="I26" i="1"/>
  <c r="I19" i="1"/>
  <c r="I18" i="1"/>
  <c r="I16" i="1"/>
  <c r="G104" i="1"/>
  <c r="F104" i="1"/>
  <c r="E104" i="1"/>
  <c r="E14" i="1"/>
  <c r="F14" i="1"/>
  <c r="G14" i="1"/>
  <c r="E13" i="1"/>
  <c r="F13" i="1"/>
  <c r="G13" i="1"/>
  <c r="G11" i="1"/>
  <c r="E11" i="1"/>
  <c r="F11" i="1"/>
  <c r="B190" i="1"/>
  <c r="B192" i="1"/>
  <c r="B194" i="1"/>
  <c r="B193" i="1"/>
  <c r="I88" i="1"/>
  <c r="I9" i="1"/>
  <c r="I7" i="1"/>
  <c r="I5" i="1"/>
</calcChain>
</file>

<file path=xl/sharedStrings.xml><?xml version="1.0" encoding="utf-8"?>
<sst xmlns="http://schemas.openxmlformats.org/spreadsheetml/2006/main" count="198" uniqueCount="194">
  <si>
    <t>Budget</t>
  </si>
  <si>
    <t>Commitment</t>
  </si>
  <si>
    <t>Actual</t>
  </si>
  <si>
    <t>Total</t>
  </si>
  <si>
    <t>Balance</t>
  </si>
  <si>
    <t>% Remaining</t>
  </si>
  <si>
    <t>Contingency</t>
  </si>
  <si>
    <t>Employees</t>
  </si>
  <si>
    <t>Teachers</t>
  </si>
  <si>
    <t>Teachers NI</t>
  </si>
  <si>
    <t>NI salary Scarifice teachers</t>
  </si>
  <si>
    <t>Teachers Superan</t>
  </si>
  <si>
    <t>Supply Teachers</t>
  </si>
  <si>
    <t>Supply NI</t>
  </si>
  <si>
    <t>Supply Superan</t>
  </si>
  <si>
    <t>Agency supply</t>
  </si>
  <si>
    <t>Non-Teaching assisstants</t>
  </si>
  <si>
    <t>TA NI</t>
  </si>
  <si>
    <t>TA Superan</t>
  </si>
  <si>
    <t>Superan Deficit cont</t>
  </si>
  <si>
    <t>Non- Teaching Assisstants - Statemented</t>
  </si>
  <si>
    <t>TWA NI</t>
  </si>
  <si>
    <t>TWA Superan</t>
  </si>
  <si>
    <t>Premises Staff</t>
  </si>
  <si>
    <t>Premises Staff Overtime</t>
  </si>
  <si>
    <t>Premises Staff NI</t>
  </si>
  <si>
    <t>Premises Staff Superan</t>
  </si>
  <si>
    <t>Premises superan deficit cont</t>
  </si>
  <si>
    <t>Admin</t>
  </si>
  <si>
    <t>Admin Overtime</t>
  </si>
  <si>
    <t>Admin Staff NI</t>
  </si>
  <si>
    <t>Admin Staff Superan</t>
  </si>
  <si>
    <t>admin superan deficit cont</t>
  </si>
  <si>
    <t>Midday Supervisor &amp; Lunchtime Controllers</t>
  </si>
  <si>
    <t>Lunchtime Staff NI</t>
  </si>
  <si>
    <t>Lunchtime Staff Superan</t>
  </si>
  <si>
    <t>LC superan deficit cont</t>
  </si>
  <si>
    <t>Teachers - Insurance Premiuns</t>
  </si>
  <si>
    <t>Subsidised Staff Services</t>
  </si>
  <si>
    <t>support staff premiums</t>
  </si>
  <si>
    <t>Sub Total Employees</t>
  </si>
  <si>
    <t>Staff Advertising</t>
  </si>
  <si>
    <t>Interview Exp</t>
  </si>
  <si>
    <t>Recruitment |Exp</t>
  </si>
  <si>
    <t>Training Costs</t>
  </si>
  <si>
    <t>Total Employees</t>
  </si>
  <si>
    <t>Premises</t>
  </si>
  <si>
    <t>Repairs and Maintenance</t>
  </si>
  <si>
    <t>R&amp;M Service Contract</t>
  </si>
  <si>
    <t>Building Works &gt;2000</t>
  </si>
  <si>
    <t>Minor School Improvement</t>
  </si>
  <si>
    <t>Grounds Maintenance</t>
  </si>
  <si>
    <t>Electricity</t>
  </si>
  <si>
    <t>Gas</t>
  </si>
  <si>
    <t>Rates</t>
  </si>
  <si>
    <t>Water Rates</t>
  </si>
  <si>
    <t>Contract Cleaning</t>
  </si>
  <si>
    <t>Refuse Collection</t>
  </si>
  <si>
    <t>Total Premises</t>
  </si>
  <si>
    <t>Transport</t>
  </si>
  <si>
    <t>Public Transport Allow</t>
  </si>
  <si>
    <t>Mileage Allow</t>
  </si>
  <si>
    <t>Total Transport</t>
  </si>
  <si>
    <t>Supplies &amp; Services</t>
  </si>
  <si>
    <t>Equip Purchase</t>
  </si>
  <si>
    <t>Equip Rental</t>
  </si>
  <si>
    <t>Equip R&amp;M</t>
  </si>
  <si>
    <t>Schools equip &gt; £2000</t>
  </si>
  <si>
    <t>Catering Equip</t>
  </si>
  <si>
    <t>Cleaning Equipment</t>
  </si>
  <si>
    <t>Furniture Purchase</t>
  </si>
  <si>
    <t>Materials</t>
  </si>
  <si>
    <t>Cleaning Materials</t>
  </si>
  <si>
    <t>Window cleaning</t>
  </si>
  <si>
    <t>SEN Non-Learning Resources</t>
  </si>
  <si>
    <t>Learning Resources</t>
  </si>
  <si>
    <t>SEN Curric</t>
  </si>
  <si>
    <t>Catering Consumables</t>
  </si>
  <si>
    <t>Catering Payments</t>
  </si>
  <si>
    <t>clothing and uniform staff</t>
  </si>
  <si>
    <t>Clothing and Uniform pupils</t>
  </si>
  <si>
    <t>Printing and Design</t>
  </si>
  <si>
    <t>Photocopying</t>
  </si>
  <si>
    <t>Office Stationery</t>
  </si>
  <si>
    <t>Ref Books</t>
  </si>
  <si>
    <t>Consultant Fees</t>
  </si>
  <si>
    <t>Ext Prof Services Non-Curricu</t>
  </si>
  <si>
    <t>Ext proff Services curriculum</t>
  </si>
  <si>
    <t>Postage</t>
  </si>
  <si>
    <t>Telephones</t>
  </si>
  <si>
    <t>Computer Equipment</t>
  </si>
  <si>
    <t>Computer Consumables</t>
  </si>
  <si>
    <t>Computer Maintenance</t>
  </si>
  <si>
    <t>computer lines</t>
  </si>
  <si>
    <t>Computer Software Non Curric</t>
  </si>
  <si>
    <t>ICT Rsources - Purchases</t>
  </si>
  <si>
    <t>ICT Resources Consumables</t>
  </si>
  <si>
    <t>ICT Resources R&amp;M</t>
  </si>
  <si>
    <t>Computer Lines</t>
  </si>
  <si>
    <t>ICT Resources Software Maintenance</t>
  </si>
  <si>
    <t>Refreshments</t>
  </si>
  <si>
    <t>Hospitality</t>
  </si>
  <si>
    <t>Subscriptions</t>
  </si>
  <si>
    <t>Governors Exp</t>
  </si>
  <si>
    <t>Publicity</t>
  </si>
  <si>
    <t>Licences</t>
  </si>
  <si>
    <t>Insurances</t>
  </si>
  <si>
    <t>Insurance - School Journeys</t>
  </si>
  <si>
    <t>Other Expenses</t>
  </si>
  <si>
    <t>ed visits</t>
  </si>
  <si>
    <t>Total Supplies &amp; Services</t>
  </si>
  <si>
    <t>Third Party Payments</t>
  </si>
  <si>
    <t>Reading BC</t>
  </si>
  <si>
    <t>Total Third Party Payments</t>
  </si>
  <si>
    <t>Central Services</t>
  </si>
  <si>
    <t>Financial Services Recharge</t>
  </si>
  <si>
    <t>premises insurance buy back</t>
  </si>
  <si>
    <t>liability ins buy back</t>
  </si>
  <si>
    <t>IT Services Recharge</t>
  </si>
  <si>
    <t>Personnel Services Recharge</t>
  </si>
  <si>
    <t>Health &amp; Safety Recharge</t>
  </si>
  <si>
    <t>valuers services</t>
  </si>
  <si>
    <t>Legal Services Recharge</t>
  </si>
  <si>
    <t>Contract Man Buy Back</t>
  </si>
  <si>
    <t>Services to Pupils Recharge</t>
  </si>
  <si>
    <t>LEA Prof Services Curric</t>
  </si>
  <si>
    <t>LEA Prof Services</t>
  </si>
  <si>
    <t>Governor Services</t>
  </si>
  <si>
    <t>Broadband Services</t>
  </si>
  <si>
    <t>Total Central Services</t>
  </si>
  <si>
    <t>TOTAL EXPENDITURE</t>
  </si>
  <si>
    <t>Income</t>
  </si>
  <si>
    <t>Gov Grants</t>
  </si>
  <si>
    <t>PE Grant</t>
  </si>
  <si>
    <t>Universal Infant Free School Meal Grant</t>
  </si>
  <si>
    <t>Pupil Premium Grant</t>
  </si>
  <si>
    <t xml:space="preserve">Other Grants </t>
  </si>
  <si>
    <t>RB of Windsor and Maidenhead</t>
  </si>
  <si>
    <t>Donations/Private Funds</t>
  </si>
  <si>
    <t>Other Grants</t>
  </si>
  <si>
    <t>Sale of Goods</t>
  </si>
  <si>
    <t>Sale of Services</t>
  </si>
  <si>
    <t>reimbursement of support</t>
  </si>
  <si>
    <t>REimbursement supply</t>
  </si>
  <si>
    <t>Insurance refunds other</t>
  </si>
  <si>
    <t>Lettings Income</t>
  </si>
  <si>
    <t>TOTAL INCOME</t>
  </si>
  <si>
    <t>TOTAL COST CENTRE BUDGET</t>
  </si>
  <si>
    <t>Parental Contributions</t>
  </si>
  <si>
    <t>Other Income</t>
  </si>
  <si>
    <t>Apprent Levey teachers</t>
  </si>
  <si>
    <t>Apprent Levy Supply</t>
  </si>
  <si>
    <t>Apprent Levey TA</t>
  </si>
  <si>
    <t>Superan Deficit TWA</t>
  </si>
  <si>
    <t>Apprent Levy TWA</t>
  </si>
  <si>
    <t>Apprent Levy Premises</t>
  </si>
  <si>
    <t>Apprent Levy Admin</t>
  </si>
  <si>
    <t>Apprent Levy LC</t>
  </si>
  <si>
    <t>Oil</t>
  </si>
  <si>
    <t>Computer Software Maintenance</t>
  </si>
  <si>
    <t>De-delegated Deduction</t>
  </si>
  <si>
    <t>EYFS PP</t>
  </si>
  <si>
    <t>Comment</t>
  </si>
  <si>
    <t>Vehicle Hire Charge</t>
  </si>
  <si>
    <t>Teachers Pay Grant</t>
  </si>
  <si>
    <t>FSM Add Grant</t>
  </si>
  <si>
    <t>Banking Charges</t>
  </si>
  <si>
    <t>Optional Insurance</t>
  </si>
  <si>
    <t>Teachers Pension Grant</t>
  </si>
  <si>
    <t>ICT Learning Resources</t>
  </si>
  <si>
    <t>Compensation Payments</t>
  </si>
  <si>
    <t>2019/20 Carry Forward</t>
  </si>
  <si>
    <t>Budget Inc Carry Forward</t>
  </si>
  <si>
    <t>2020/21 Budget Exc carry forward</t>
  </si>
  <si>
    <t>last payments for Minerva procurement for catering, not added to budget</t>
  </si>
  <si>
    <t>Charged to optional insurance in error by BF to be corrcted</t>
  </si>
  <si>
    <t>Charged to optional insurance in error by BF to be corrected</t>
  </si>
  <si>
    <t>Overspend belongs to premises and liability insurance lilnes above. BF error in coding to be corrected</t>
  </si>
  <si>
    <t>Known Add Exp</t>
  </si>
  <si>
    <t>Expect cleaning materials cost to remian higher than normal</t>
  </si>
  <si>
    <t>Irrecoverable Debt Written Off</t>
  </si>
  <si>
    <t>Covid-19 Grant</t>
  </si>
  <si>
    <t xml:space="preserve">Average grade increase 3.1% due Sept Most Grade increases already included. </t>
  </si>
  <si>
    <t>Over payment to a member of staff from CTJS from 2014 not recovered charged to school</t>
  </si>
  <si>
    <t>2.75% payrise backdated for April - August to be added. Payrise from Sept included in commitment.</t>
  </si>
  <si>
    <t>2.75% pay rise April to August to be added</t>
  </si>
  <si>
    <t>Childrens Centre cost £800. March bill paid in April</t>
  </si>
  <si>
    <t xml:space="preserve">pupil numbers lower so grant lower </t>
  </si>
  <si>
    <t>PP numbers lower, grant lower</t>
  </si>
  <si>
    <t>Received part payment for April-august. Rest still to come</t>
  </si>
  <si>
    <t>Free Meals Subsidy</t>
  </si>
  <si>
    <t>There will be an additional £11k spend. This is the debt owed to ISS when the contract ended. School is chasing debt from current pupils, year 6 leavers and staff. This may be difficult, Covid-19 has made this more difficult as we were chasing debts before lockdown for current children. But much of the debt is from CTJS prior to amalgamation when pupil leavers and staff debt was not recovered so we will not be able to recoop this. The cost of providing staff meals during summer term is £2000. There is also debt owed from staff who have left of £900 which is being paid back in instalments.</t>
  </si>
  <si>
    <t>Claim received covers utility costs, additional cleaning costs etc in summer term.</t>
  </si>
  <si>
    <t>Wake up est for Autumn term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</si>
</sst>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64" formatCode="&quot;£&quot;#,##0"/>
    <numFmt numFmtId="165" formatCode="&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
    <xf numFmtId="0" fontId="0" fillId="0" borderId="0" xfId="0"/>
    <xf numFmtId="0" fontId="16" fillId="0" borderId="0" xfId="0" applyFont="1"/>
    <xf numFmtId="164" fontId="0" fillId="0" borderId="0" xfId="0" applyNumberFormat="1"/>
    <xf numFmtId="164" fontId="16" fillId="0" borderId="0" xfId="0" applyNumberFormat="1" applyFont="1"/>
    <xf numFmtId="6" fontId="0" fillId="0" borderId="0" xfId="0" applyNumberFormat="1"/>
    <xf numFmtId="0" fontId="0" fillId="0" borderId="0" xfId="0" applyFill="1" applyAlignment="1">
      <alignment wrapText="1"/>
    </xf>
    <xf numFmtId="0" fontId="0" fillId="0" borderId="0" xfId="0" applyFill="1"/>
    <xf numFmtId="6" fontId="0" fillId="0" borderId="0" xfId="0" applyNumberFormat="1" applyFill="1"/>
    <xf numFmtId="0" fontId="16" fillId="0" borderId="0" xfId="0" applyFont="1" applyFill="1" applyAlignment="1">
      <alignment wrapText="1"/>
    </xf>
    <xf numFmtId="6" fontId="16" fillId="0" borderId="0" xfId="0" applyNumberFormat="1" applyFont="1"/>
    <xf numFmtId="6" fontId="0" fillId="0" borderId="0" xfId="0" applyNumberFormat="1" applyFill="1" applyAlignment="1">
      <alignment wrapText="1"/>
    </xf>
    <xf numFmtId="9" fontId="0" fillId="0" borderId="0" xfId="0" applyNumberFormat="1"/>
    <xf numFmtId="165" fontId="0" fillId="0" borderId="0" xfId="0" applyNumberFormat="1"/>
    <xf numFmtId="164" fontId="0" fillId="0" borderId="0" xfId="0" applyNumberFormat="1" applyFont="1"/>
    <xf numFmtId="9" fontId="0" fillId="0" borderId="0" xfId="0" applyNumberFormat="1" applyFont="1"/>
    <xf numFmtId="164" fontId="0" fillId="0" borderId="0" xfId="0" applyNumberFormat="1" applyFill="1" applyAlignment="1">
      <alignment wrapText="1"/>
    </xf>
    <xf numFmtId="0" fontId="0" fillId="0" borderId="0" xfId="0" applyFont="1" applyFill="1" applyAlignment="1">
      <alignment wrapText="1"/>
    </xf>
    <xf numFmtId="164" fontId="16" fillId="0" borderId="0" xfId="0" applyNumberFormat="1" applyFont="1" applyFill="1" applyAlignment="1">
      <alignment wrapText="1"/>
    </xf>
    <xf numFmtId="0" fontId="0" fillId="0" borderId="0" xfId="0" applyFont="1"/>
    <xf numFmtId="0" fontId="16" fillId="0" borderId="0" xfId="0" applyFont="1" applyAlignment="1">
      <alignment wrapText="1"/>
    </xf>
    <xf numFmtId="6" fontId="16" fillId="0" borderId="0" xfId="0" applyNumberFormat="1" applyFont="1" applyFill="1"/>
    <xf numFmtId="2"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2"/>
  <sheetViews>
    <sheetView tabSelected="1" topLeftCell="A164" zoomScaleNormal="100" workbookViewId="0">
      <selection activeCell="J182" sqref="J182"/>
    </sheetView>
  </sheetViews>
  <sheetFormatPr defaultRowHeight="15" x14ac:dyDescent="0.25"/>
  <cols>
    <col min="1" max="1" width="32.5703125" customWidth="1"/>
    <col min="2" max="2" width="13.140625" customWidth="1"/>
    <col min="3" max="3" width="11" customWidth="1"/>
    <col min="4" max="4" width="11.42578125" customWidth="1"/>
    <col min="5" max="5" width="11.7109375" customWidth="1"/>
    <col min="6" max="6" width="11.28515625" customWidth="1"/>
    <col min="7" max="9" width="11.140625" customWidth="1"/>
    <col min="10" max="10" width="60.5703125" customWidth="1"/>
  </cols>
  <sheetData>
    <row r="1" spans="1:10" ht="43.5" customHeight="1" x14ac:dyDescent="0.25">
      <c r="B1" s="1" t="s">
        <v>0</v>
      </c>
      <c r="C1" s="1" t="s">
        <v>1</v>
      </c>
      <c r="D1" s="1" t="s">
        <v>2</v>
      </c>
      <c r="E1" s="1" t="s">
        <v>3</v>
      </c>
      <c r="F1" s="1" t="s">
        <v>4</v>
      </c>
      <c r="G1" s="1" t="s">
        <v>5</v>
      </c>
      <c r="H1" s="1" t="s">
        <v>178</v>
      </c>
      <c r="I1" s="1" t="s">
        <v>4</v>
      </c>
      <c r="J1" s="1" t="s">
        <v>162</v>
      </c>
    </row>
    <row r="2" spans="1:10" x14ac:dyDescent="0.25">
      <c r="A2" s="1" t="s">
        <v>6</v>
      </c>
      <c r="B2" s="3">
        <v>186152</v>
      </c>
      <c r="C2" s="3">
        <v>0</v>
      </c>
      <c r="D2" s="3">
        <v>0</v>
      </c>
      <c r="E2" s="3">
        <v>0</v>
      </c>
      <c r="F2" s="3">
        <v>186152</v>
      </c>
      <c r="G2" s="1">
        <v>100</v>
      </c>
      <c r="H2" s="1"/>
      <c r="I2" s="1"/>
      <c r="J2" s="5"/>
    </row>
    <row r="3" spans="1:10" x14ac:dyDescent="0.25">
      <c r="A3" s="1"/>
      <c r="B3" s="3"/>
      <c r="C3" s="3"/>
      <c r="D3" s="3"/>
      <c r="E3" s="3"/>
      <c r="F3" s="3"/>
      <c r="G3" s="1"/>
      <c r="H3" s="1"/>
      <c r="I3" s="1"/>
      <c r="J3" s="5"/>
    </row>
    <row r="4" spans="1:10" x14ac:dyDescent="0.25">
      <c r="A4" s="1" t="s">
        <v>7</v>
      </c>
      <c r="B4" s="3"/>
      <c r="C4" s="3"/>
      <c r="D4" s="3"/>
      <c r="E4" s="3"/>
      <c r="F4" s="3"/>
      <c r="G4" s="1"/>
      <c r="H4" s="1"/>
      <c r="I4" s="1"/>
      <c r="J4" s="5"/>
    </row>
    <row r="5" spans="1:10" ht="30" x14ac:dyDescent="0.25">
      <c r="A5" t="s">
        <v>8</v>
      </c>
      <c r="B5" s="2">
        <v>817580</v>
      </c>
      <c r="C5" s="2">
        <v>433739.08</v>
      </c>
      <c r="D5" s="2">
        <v>348531.3</v>
      </c>
      <c r="E5" s="2">
        <v>782270.38</v>
      </c>
      <c r="F5" s="2">
        <v>35309.620000000003</v>
      </c>
      <c r="G5">
        <v>4.32</v>
      </c>
      <c r="H5" s="2">
        <v>13500</v>
      </c>
      <c r="I5" s="2">
        <f>F5-H5</f>
        <v>21809.620000000003</v>
      </c>
      <c r="J5" s="5" t="s">
        <v>182</v>
      </c>
    </row>
    <row r="6" spans="1:10" x14ac:dyDescent="0.25">
      <c r="A6" t="s">
        <v>150</v>
      </c>
      <c r="B6" s="2">
        <v>4300</v>
      </c>
      <c r="C6" s="2">
        <v>0</v>
      </c>
      <c r="D6" s="2">
        <v>1741.86</v>
      </c>
      <c r="E6" s="2">
        <v>1741.86</v>
      </c>
      <c r="F6" s="2">
        <v>2558.14</v>
      </c>
      <c r="G6">
        <v>59.49</v>
      </c>
      <c r="J6" s="5"/>
    </row>
    <row r="7" spans="1:10" x14ac:dyDescent="0.25">
      <c r="A7" t="s">
        <v>9</v>
      </c>
      <c r="B7" s="2">
        <v>84138</v>
      </c>
      <c r="C7" s="2">
        <v>43794.22</v>
      </c>
      <c r="D7" s="2">
        <v>35652.68</v>
      </c>
      <c r="E7" s="2">
        <v>79446.899999999994</v>
      </c>
      <c r="F7" s="2">
        <v>4691.1000000000004</v>
      </c>
      <c r="G7">
        <v>5.58</v>
      </c>
      <c r="H7" s="2">
        <v>1358</v>
      </c>
      <c r="I7" s="2">
        <f>F7-H7</f>
        <v>3333.1000000000004</v>
      </c>
      <c r="J7" s="5"/>
    </row>
    <row r="8" spans="1:10" x14ac:dyDescent="0.25">
      <c r="A8" t="s">
        <v>10</v>
      </c>
      <c r="B8" s="2">
        <v>200</v>
      </c>
      <c r="C8" s="2">
        <v>0</v>
      </c>
      <c r="D8" s="2">
        <v>41.91</v>
      </c>
      <c r="E8" s="2">
        <v>41.91</v>
      </c>
      <c r="F8" s="2">
        <v>158.09</v>
      </c>
      <c r="G8">
        <v>79.05</v>
      </c>
      <c r="J8" s="10"/>
    </row>
    <row r="9" spans="1:10" x14ac:dyDescent="0.25">
      <c r="A9" t="s">
        <v>11</v>
      </c>
      <c r="B9" s="2">
        <v>192241</v>
      </c>
      <c r="C9" s="2">
        <v>102709.41</v>
      </c>
      <c r="D9" s="2">
        <v>76755.649999999994</v>
      </c>
      <c r="E9" s="2">
        <v>179465.06</v>
      </c>
      <c r="F9" s="2">
        <v>12775.94</v>
      </c>
      <c r="G9">
        <v>6.65</v>
      </c>
      <c r="H9" s="2">
        <v>3184</v>
      </c>
      <c r="I9" s="2">
        <f>F9-H9</f>
        <v>9591.94</v>
      </c>
      <c r="J9" s="5"/>
    </row>
    <row r="10" spans="1:10" ht="30" x14ac:dyDescent="0.25">
      <c r="A10" t="s">
        <v>180</v>
      </c>
      <c r="B10" s="2">
        <v>0</v>
      </c>
      <c r="C10" s="2">
        <v>0</v>
      </c>
      <c r="D10" s="2">
        <v>60</v>
      </c>
      <c r="E10" s="2">
        <v>60</v>
      </c>
      <c r="F10" s="2">
        <v>-60</v>
      </c>
      <c r="G10">
        <v>0</v>
      </c>
      <c r="J10" s="5" t="s">
        <v>183</v>
      </c>
    </row>
    <row r="11" spans="1:10" x14ac:dyDescent="0.25">
      <c r="A11" t="s">
        <v>12</v>
      </c>
      <c r="B11" s="2">
        <v>22500</v>
      </c>
      <c r="C11" s="2">
        <v>9250</v>
      </c>
      <c r="D11" s="2">
        <v>4176.75</v>
      </c>
      <c r="E11" s="2">
        <f>C11+D11</f>
        <v>13426.75</v>
      </c>
      <c r="F11" s="2">
        <f>B11-E11</f>
        <v>9073.25</v>
      </c>
      <c r="G11" s="21">
        <f>F11/B11*100</f>
        <v>40.325555555555553</v>
      </c>
      <c r="J11" s="5"/>
    </row>
    <row r="12" spans="1:10" x14ac:dyDescent="0.25">
      <c r="A12" t="s">
        <v>151</v>
      </c>
      <c r="B12" s="2">
        <v>150</v>
      </c>
      <c r="C12" s="2">
        <v>0</v>
      </c>
      <c r="D12" s="2">
        <v>33.36</v>
      </c>
      <c r="E12" s="2">
        <v>33.36</v>
      </c>
      <c r="F12" s="2">
        <v>116.64</v>
      </c>
      <c r="G12">
        <v>77.760000000000005</v>
      </c>
      <c r="J12" s="5"/>
    </row>
    <row r="13" spans="1:10" x14ac:dyDescent="0.25">
      <c r="A13" t="s">
        <v>13</v>
      </c>
      <c r="B13" s="2">
        <v>3100</v>
      </c>
      <c r="C13" s="2">
        <v>925</v>
      </c>
      <c r="D13" s="2">
        <v>607.76</v>
      </c>
      <c r="E13" s="2">
        <f>C13+D13</f>
        <v>1532.76</v>
      </c>
      <c r="F13" s="2">
        <f>B13-E13</f>
        <v>1567.24</v>
      </c>
      <c r="G13" s="21">
        <f>F13/B13*100</f>
        <v>50.55612903225807</v>
      </c>
      <c r="J13" s="5"/>
    </row>
    <row r="14" spans="1:10" x14ac:dyDescent="0.25">
      <c r="A14" t="s">
        <v>14</v>
      </c>
      <c r="B14" s="2">
        <v>5000</v>
      </c>
      <c r="C14" s="2">
        <v>2200</v>
      </c>
      <c r="D14" s="2">
        <v>1581.05</v>
      </c>
      <c r="E14" s="2">
        <f>C14+D14</f>
        <v>3781.05</v>
      </c>
      <c r="F14" s="2">
        <f>B14-E14</f>
        <v>1218.9499999999998</v>
      </c>
      <c r="G14" s="21">
        <f>F14/B14*100</f>
        <v>24.378999999999994</v>
      </c>
      <c r="J14" s="5"/>
    </row>
    <row r="15" spans="1:10" x14ac:dyDescent="0.25">
      <c r="A15" t="s">
        <v>15</v>
      </c>
      <c r="B15" s="2">
        <v>25000</v>
      </c>
      <c r="C15" s="2">
        <v>0</v>
      </c>
      <c r="D15" s="2">
        <v>4200</v>
      </c>
      <c r="E15" s="2">
        <v>4200</v>
      </c>
      <c r="F15" s="2">
        <v>20800</v>
      </c>
      <c r="G15">
        <v>83.2</v>
      </c>
      <c r="H15" s="2"/>
      <c r="I15" s="2"/>
      <c r="J15" s="5"/>
    </row>
    <row r="16" spans="1:10" ht="30" x14ac:dyDescent="0.25">
      <c r="A16" t="s">
        <v>16</v>
      </c>
      <c r="B16" s="2">
        <v>320235</v>
      </c>
      <c r="C16" s="2">
        <v>171479.88</v>
      </c>
      <c r="D16" s="2">
        <v>119913.87</v>
      </c>
      <c r="E16" s="2">
        <v>291393.75</v>
      </c>
      <c r="F16" s="2">
        <v>28841.25</v>
      </c>
      <c r="G16">
        <v>9.01</v>
      </c>
      <c r="H16" s="4">
        <v>3300</v>
      </c>
      <c r="I16" s="2">
        <f>F16-H16</f>
        <v>25541.25</v>
      </c>
      <c r="J16" s="5" t="s">
        <v>184</v>
      </c>
    </row>
    <row r="17" spans="1:10" x14ac:dyDescent="0.25">
      <c r="A17" t="s">
        <v>152</v>
      </c>
      <c r="B17" s="2">
        <v>1500</v>
      </c>
      <c r="C17" s="2">
        <v>0</v>
      </c>
      <c r="D17" s="2">
        <v>601.22</v>
      </c>
      <c r="E17" s="2">
        <v>601.22</v>
      </c>
      <c r="F17" s="2">
        <v>898.78</v>
      </c>
      <c r="G17">
        <v>59.92</v>
      </c>
      <c r="H17" s="2"/>
      <c r="I17" s="2"/>
      <c r="J17" s="5"/>
    </row>
    <row r="18" spans="1:10" x14ac:dyDescent="0.25">
      <c r="A18" t="s">
        <v>17</v>
      </c>
      <c r="B18" s="2">
        <v>14033</v>
      </c>
      <c r="C18" s="2">
        <v>7428.22</v>
      </c>
      <c r="D18" s="2">
        <v>4901.55</v>
      </c>
      <c r="E18" s="2">
        <v>12329.77</v>
      </c>
      <c r="F18" s="2">
        <v>1703.23</v>
      </c>
      <c r="G18">
        <v>12.14</v>
      </c>
      <c r="H18" s="2">
        <v>100</v>
      </c>
      <c r="I18" s="2">
        <f>F18-H18</f>
        <v>1603.23</v>
      </c>
      <c r="J18" s="5"/>
    </row>
    <row r="19" spans="1:10" x14ac:dyDescent="0.25">
      <c r="A19" t="s">
        <v>18</v>
      </c>
      <c r="B19" s="2">
        <v>49636</v>
      </c>
      <c r="C19" s="2">
        <v>25348.82</v>
      </c>
      <c r="D19" s="2">
        <v>16697.14</v>
      </c>
      <c r="E19" s="2">
        <v>42045.96</v>
      </c>
      <c r="F19" s="2">
        <v>7590.04</v>
      </c>
      <c r="G19">
        <v>15.29</v>
      </c>
      <c r="H19" s="2">
        <v>460</v>
      </c>
      <c r="I19" s="2">
        <f>F19-H19</f>
        <v>7130.04</v>
      </c>
      <c r="J19" s="5"/>
    </row>
    <row r="20" spans="1:10" x14ac:dyDescent="0.25">
      <c r="A20" t="s">
        <v>19</v>
      </c>
      <c r="B20" s="2">
        <v>14522</v>
      </c>
      <c r="C20" s="2">
        <v>0</v>
      </c>
      <c r="D20" s="2">
        <v>14522</v>
      </c>
      <c r="E20" s="2">
        <v>14522</v>
      </c>
      <c r="F20" s="2">
        <v>0</v>
      </c>
      <c r="G20">
        <v>0</v>
      </c>
      <c r="J20" s="5"/>
    </row>
    <row r="21" spans="1:10" x14ac:dyDescent="0.25">
      <c r="A21" t="s">
        <v>20</v>
      </c>
      <c r="B21" s="2">
        <v>0</v>
      </c>
      <c r="C21" s="2">
        <v>0</v>
      </c>
      <c r="D21" s="2">
        <v>0</v>
      </c>
      <c r="E21" s="2">
        <v>0</v>
      </c>
      <c r="F21" s="2">
        <v>0</v>
      </c>
      <c r="G21">
        <v>0</v>
      </c>
      <c r="J21" s="5"/>
    </row>
    <row r="22" spans="1:10" x14ac:dyDescent="0.25">
      <c r="A22" t="s">
        <v>154</v>
      </c>
      <c r="B22" s="2">
        <v>0</v>
      </c>
      <c r="C22" s="2">
        <v>0</v>
      </c>
      <c r="D22" s="2">
        <v>0</v>
      </c>
      <c r="E22" s="2">
        <v>0</v>
      </c>
      <c r="F22" s="2">
        <v>0</v>
      </c>
      <c r="G22">
        <v>0</v>
      </c>
      <c r="J22" s="5"/>
    </row>
    <row r="23" spans="1:10" x14ac:dyDescent="0.25">
      <c r="A23" t="s">
        <v>21</v>
      </c>
      <c r="B23" s="2">
        <v>0</v>
      </c>
      <c r="C23" s="2">
        <v>0</v>
      </c>
      <c r="D23" s="2">
        <v>0</v>
      </c>
      <c r="E23" s="2">
        <v>0</v>
      </c>
      <c r="F23" s="2">
        <v>0</v>
      </c>
      <c r="G23">
        <v>0</v>
      </c>
      <c r="J23" s="5"/>
    </row>
    <row r="24" spans="1:10" x14ac:dyDescent="0.25">
      <c r="A24" t="s">
        <v>22</v>
      </c>
      <c r="B24" s="2">
        <v>0</v>
      </c>
      <c r="C24" s="2">
        <v>0</v>
      </c>
      <c r="D24" s="2">
        <v>0</v>
      </c>
      <c r="E24" s="2">
        <v>0</v>
      </c>
      <c r="F24" s="2">
        <v>0</v>
      </c>
      <c r="G24">
        <v>0</v>
      </c>
      <c r="J24" s="5"/>
    </row>
    <row r="25" spans="1:10" x14ac:dyDescent="0.25">
      <c r="A25" t="s">
        <v>153</v>
      </c>
      <c r="B25" s="2">
        <v>0</v>
      </c>
      <c r="C25" s="2">
        <v>0</v>
      </c>
      <c r="D25" s="2">
        <v>0</v>
      </c>
      <c r="E25" s="2">
        <v>0</v>
      </c>
      <c r="F25" s="2">
        <v>0</v>
      </c>
      <c r="G25">
        <v>0</v>
      </c>
      <c r="J25" s="5"/>
    </row>
    <row r="26" spans="1:10" x14ac:dyDescent="0.25">
      <c r="A26" t="s">
        <v>23</v>
      </c>
      <c r="B26" s="2">
        <v>25450</v>
      </c>
      <c r="C26" s="2">
        <v>14919.92</v>
      </c>
      <c r="D26" s="2">
        <v>10872.65</v>
      </c>
      <c r="E26" s="2">
        <v>25792.57</v>
      </c>
      <c r="F26" s="2">
        <v>-342.57</v>
      </c>
      <c r="G26">
        <v>-1.35</v>
      </c>
      <c r="H26" s="2">
        <v>300</v>
      </c>
      <c r="I26" s="2">
        <f>F26-H26</f>
        <v>-642.56999999999994</v>
      </c>
      <c r="J26" s="5" t="s">
        <v>185</v>
      </c>
    </row>
    <row r="27" spans="1:10" x14ac:dyDescent="0.25">
      <c r="A27" t="s">
        <v>24</v>
      </c>
      <c r="B27" s="2">
        <v>0</v>
      </c>
      <c r="C27" s="2">
        <v>0</v>
      </c>
      <c r="D27" s="2">
        <v>0</v>
      </c>
      <c r="E27" s="2">
        <v>0</v>
      </c>
      <c r="F27" s="2">
        <v>0</v>
      </c>
      <c r="G27">
        <v>0</v>
      </c>
      <c r="J27" s="5"/>
    </row>
    <row r="28" spans="1:10" x14ac:dyDescent="0.25">
      <c r="A28" t="s">
        <v>155</v>
      </c>
      <c r="B28" s="2">
        <v>125</v>
      </c>
      <c r="C28" s="2">
        <v>0</v>
      </c>
      <c r="D28" s="2">
        <v>54.35</v>
      </c>
      <c r="E28" s="2">
        <v>54.35</v>
      </c>
      <c r="F28" s="2">
        <v>70.650000000000006</v>
      </c>
      <c r="G28">
        <v>56.52</v>
      </c>
      <c r="J28" s="5"/>
    </row>
    <row r="29" spans="1:10" x14ac:dyDescent="0.25">
      <c r="A29" t="s">
        <v>25</v>
      </c>
      <c r="B29" s="2">
        <v>2300</v>
      </c>
      <c r="C29" s="2">
        <v>1351.83</v>
      </c>
      <c r="D29" s="2">
        <v>1049.56</v>
      </c>
      <c r="E29" s="2">
        <v>2401.39</v>
      </c>
      <c r="F29" s="2">
        <v>-101.39</v>
      </c>
      <c r="G29">
        <v>-4.41</v>
      </c>
      <c r="H29" s="2">
        <v>30</v>
      </c>
      <c r="I29" s="2">
        <f>F29-H29</f>
        <v>-131.38999999999999</v>
      </c>
      <c r="J29" s="5"/>
    </row>
    <row r="30" spans="1:10" x14ac:dyDescent="0.25">
      <c r="A30" t="s">
        <v>26</v>
      </c>
      <c r="B30" s="2">
        <v>3945</v>
      </c>
      <c r="C30" s="2">
        <v>2312.59</v>
      </c>
      <c r="D30" s="2">
        <v>1685.25</v>
      </c>
      <c r="E30" s="2">
        <v>3997.84</v>
      </c>
      <c r="F30" s="2">
        <v>-52.84</v>
      </c>
      <c r="G30">
        <v>-1.34</v>
      </c>
      <c r="H30" s="2">
        <v>46</v>
      </c>
      <c r="I30" s="2">
        <f>F30-H30</f>
        <v>-98.84</v>
      </c>
      <c r="J30" s="5"/>
    </row>
    <row r="31" spans="1:10" x14ac:dyDescent="0.25">
      <c r="A31" t="s">
        <v>27</v>
      </c>
      <c r="B31" s="2">
        <v>1524</v>
      </c>
      <c r="C31" s="2">
        <v>0</v>
      </c>
      <c r="D31" s="2">
        <v>1524</v>
      </c>
      <c r="E31" s="2">
        <v>1524</v>
      </c>
      <c r="F31" s="2">
        <v>0</v>
      </c>
      <c r="G31">
        <v>0</v>
      </c>
      <c r="J31" s="5"/>
    </row>
    <row r="32" spans="1:10" x14ac:dyDescent="0.25">
      <c r="A32" t="s">
        <v>28</v>
      </c>
      <c r="B32" s="2">
        <v>84538</v>
      </c>
      <c r="C32" s="2">
        <v>46699.14</v>
      </c>
      <c r="D32" s="2">
        <v>32102.98</v>
      </c>
      <c r="E32" s="2">
        <v>78802.12</v>
      </c>
      <c r="F32" s="2">
        <v>5735.88</v>
      </c>
      <c r="G32">
        <v>6.78</v>
      </c>
      <c r="H32" s="2">
        <v>885</v>
      </c>
      <c r="I32" s="2">
        <f>F32-H32</f>
        <v>4850.88</v>
      </c>
      <c r="J32" s="5" t="s">
        <v>185</v>
      </c>
    </row>
    <row r="33" spans="1:10" x14ac:dyDescent="0.25">
      <c r="A33" t="s">
        <v>29</v>
      </c>
      <c r="B33" s="2">
        <v>0</v>
      </c>
      <c r="C33" s="2">
        <v>0</v>
      </c>
      <c r="D33" s="2">
        <v>0</v>
      </c>
      <c r="E33" s="2">
        <v>0</v>
      </c>
      <c r="F33" s="2">
        <v>0</v>
      </c>
      <c r="G33">
        <v>0</v>
      </c>
      <c r="J33" s="5"/>
    </row>
    <row r="34" spans="1:10" x14ac:dyDescent="0.25">
      <c r="A34" t="s">
        <v>156</v>
      </c>
      <c r="B34" s="2">
        <v>410</v>
      </c>
      <c r="C34" s="2">
        <v>0</v>
      </c>
      <c r="D34" s="2">
        <v>161.18</v>
      </c>
      <c r="E34" s="2">
        <v>161.18</v>
      </c>
      <c r="F34" s="2">
        <v>248.82</v>
      </c>
      <c r="G34">
        <v>60.69</v>
      </c>
      <c r="J34" s="5"/>
    </row>
    <row r="35" spans="1:10" x14ac:dyDescent="0.25">
      <c r="A35" t="s">
        <v>30</v>
      </c>
      <c r="B35" s="2">
        <v>6097</v>
      </c>
      <c r="C35" s="2">
        <v>3448.91</v>
      </c>
      <c r="D35" s="2">
        <v>2376.35</v>
      </c>
      <c r="E35" s="2">
        <v>5825.26</v>
      </c>
      <c r="F35" s="2">
        <v>271.74</v>
      </c>
      <c r="G35">
        <v>4.46</v>
      </c>
      <c r="H35" s="2">
        <v>65</v>
      </c>
      <c r="I35" s="2">
        <f>F35-H35</f>
        <v>206.74</v>
      </c>
      <c r="J35" s="5"/>
    </row>
    <row r="36" spans="1:10" x14ac:dyDescent="0.25">
      <c r="A36" t="s">
        <v>31</v>
      </c>
      <c r="B36" s="2">
        <v>13103</v>
      </c>
      <c r="C36" s="2">
        <v>7238.37</v>
      </c>
      <c r="D36" s="2">
        <v>4861.3999999999996</v>
      </c>
      <c r="E36" s="2">
        <v>12099.77</v>
      </c>
      <c r="F36" s="2">
        <v>1003.23</v>
      </c>
      <c r="G36">
        <v>7.66</v>
      </c>
      <c r="H36" s="2">
        <v>135</v>
      </c>
      <c r="I36" s="2">
        <f>F36-H36</f>
        <v>868.23</v>
      </c>
      <c r="J36" s="5"/>
    </row>
    <row r="37" spans="1:10" x14ac:dyDescent="0.25">
      <c r="A37" t="s">
        <v>32</v>
      </c>
      <c r="B37" s="2">
        <v>4290</v>
      </c>
      <c r="C37" s="2">
        <v>0</v>
      </c>
      <c r="D37" s="2">
        <v>4290</v>
      </c>
      <c r="E37" s="2">
        <v>4290</v>
      </c>
      <c r="F37" s="2">
        <v>0</v>
      </c>
      <c r="G37">
        <v>0</v>
      </c>
      <c r="H37" s="2"/>
      <c r="J37" s="5"/>
    </row>
    <row r="38" spans="1:10" x14ac:dyDescent="0.25">
      <c r="A38" t="s">
        <v>33</v>
      </c>
      <c r="B38" s="2">
        <v>49354</v>
      </c>
      <c r="C38" s="2">
        <v>24494.400000000001</v>
      </c>
      <c r="D38" s="2">
        <v>16207.3</v>
      </c>
      <c r="E38" s="2">
        <v>40701.699999999997</v>
      </c>
      <c r="F38" s="2">
        <v>8652.2999999999993</v>
      </c>
      <c r="G38">
        <v>17.53</v>
      </c>
      <c r="H38" s="2">
        <v>450</v>
      </c>
      <c r="I38" s="2">
        <f>F38-H38</f>
        <v>8202.2999999999993</v>
      </c>
      <c r="J38" s="5" t="s">
        <v>185</v>
      </c>
    </row>
    <row r="39" spans="1:10" x14ac:dyDescent="0.25">
      <c r="A39" t="s">
        <v>157</v>
      </c>
      <c r="B39" s="2">
        <v>300</v>
      </c>
      <c r="C39" s="2">
        <v>0</v>
      </c>
      <c r="D39" s="2">
        <v>82.77</v>
      </c>
      <c r="E39" s="2">
        <v>82.77</v>
      </c>
      <c r="F39" s="2">
        <v>217.23</v>
      </c>
      <c r="G39">
        <v>72.41</v>
      </c>
      <c r="J39" s="5"/>
    </row>
    <row r="40" spans="1:10" x14ac:dyDescent="0.25">
      <c r="A40" t="s">
        <v>34</v>
      </c>
      <c r="B40" s="2">
        <v>26</v>
      </c>
      <c r="C40" s="2">
        <v>0</v>
      </c>
      <c r="D40" s="2">
        <v>47.04</v>
      </c>
      <c r="E40" s="2">
        <v>47.04</v>
      </c>
      <c r="F40" s="2">
        <v>-21.04</v>
      </c>
      <c r="G40">
        <v>-80.92</v>
      </c>
      <c r="H40" s="2">
        <v>1.3</v>
      </c>
      <c r="I40" s="2">
        <f>F40-H40</f>
        <v>-22.34</v>
      </c>
      <c r="J40" s="5"/>
    </row>
    <row r="41" spans="1:10" x14ac:dyDescent="0.25">
      <c r="A41" t="s">
        <v>35</v>
      </c>
      <c r="B41" s="2">
        <v>5599</v>
      </c>
      <c r="C41" s="2">
        <v>2605.9499999999998</v>
      </c>
      <c r="D41" s="2">
        <v>1541.3</v>
      </c>
      <c r="E41" s="2">
        <v>4147.25</v>
      </c>
      <c r="F41" s="2">
        <v>1451.75</v>
      </c>
      <c r="G41">
        <v>25.93</v>
      </c>
      <c r="H41" s="2">
        <v>42</v>
      </c>
      <c r="I41" s="2">
        <f>F41-H41</f>
        <v>1409.75</v>
      </c>
      <c r="J41" s="5"/>
    </row>
    <row r="42" spans="1:10" x14ac:dyDescent="0.25">
      <c r="A42" t="s">
        <v>36</v>
      </c>
      <c r="B42" s="2">
        <v>1758</v>
      </c>
      <c r="C42" s="2">
        <v>0</v>
      </c>
      <c r="D42" s="2">
        <v>1758</v>
      </c>
      <c r="E42" s="2">
        <v>1758</v>
      </c>
      <c r="F42" s="2">
        <v>0</v>
      </c>
      <c r="G42">
        <v>0</v>
      </c>
      <c r="J42" s="5"/>
    </row>
    <row r="43" spans="1:10" x14ac:dyDescent="0.25">
      <c r="A43" t="s">
        <v>37</v>
      </c>
      <c r="B43" s="2">
        <v>0</v>
      </c>
      <c r="C43" s="2">
        <v>0</v>
      </c>
      <c r="D43" s="2">
        <v>0</v>
      </c>
      <c r="E43" s="2">
        <v>0</v>
      </c>
      <c r="F43" s="2">
        <v>0</v>
      </c>
      <c r="G43">
        <v>0</v>
      </c>
      <c r="J43" s="5"/>
    </row>
    <row r="44" spans="1:10" x14ac:dyDescent="0.25">
      <c r="A44" t="s">
        <v>38</v>
      </c>
      <c r="B44" s="2">
        <v>600</v>
      </c>
      <c r="C44" s="2">
        <v>0</v>
      </c>
      <c r="D44" s="2">
        <v>0</v>
      </c>
      <c r="E44" s="2">
        <v>0</v>
      </c>
      <c r="F44" s="2">
        <v>600</v>
      </c>
      <c r="G44">
        <v>100</v>
      </c>
      <c r="J44" s="5"/>
    </row>
    <row r="45" spans="1:10" x14ac:dyDescent="0.25">
      <c r="A45" t="s">
        <v>39</v>
      </c>
      <c r="B45" s="2">
        <v>0</v>
      </c>
      <c r="C45" s="2">
        <v>0</v>
      </c>
      <c r="D45" s="2">
        <v>0</v>
      </c>
      <c r="E45" s="2">
        <v>0</v>
      </c>
      <c r="F45" s="2">
        <v>0</v>
      </c>
      <c r="G45">
        <v>0</v>
      </c>
      <c r="J45" s="5"/>
    </row>
    <row r="46" spans="1:10" x14ac:dyDescent="0.25">
      <c r="B46" s="2"/>
      <c r="C46" s="2"/>
      <c r="D46" s="2"/>
      <c r="E46" s="2"/>
      <c r="F46" s="2"/>
      <c r="H46" s="1"/>
      <c r="I46" s="1"/>
      <c r="J46" s="8"/>
    </row>
    <row r="47" spans="1:10" x14ac:dyDescent="0.25">
      <c r="A47" s="1" t="s">
        <v>40</v>
      </c>
      <c r="B47" s="3">
        <v>1753554</v>
      </c>
      <c r="C47" s="3">
        <v>888770.74</v>
      </c>
      <c r="D47" s="3">
        <v>708632.23</v>
      </c>
      <c r="E47" s="3">
        <v>1597402.97</v>
      </c>
      <c r="F47" s="3">
        <v>156151.03</v>
      </c>
      <c r="G47" s="1">
        <v>8.9</v>
      </c>
      <c r="H47" s="1"/>
      <c r="J47" s="5"/>
    </row>
    <row r="48" spans="1:10" x14ac:dyDescent="0.25">
      <c r="B48" s="2"/>
      <c r="C48" s="2"/>
      <c r="D48" s="2"/>
      <c r="E48" s="2"/>
      <c r="F48" s="2"/>
      <c r="J48" s="5"/>
    </row>
    <row r="49" spans="1:10" x14ac:dyDescent="0.25">
      <c r="A49" t="s">
        <v>41</v>
      </c>
      <c r="B49" s="2">
        <v>1000</v>
      </c>
      <c r="C49" s="2">
        <v>0</v>
      </c>
      <c r="D49" s="2">
        <v>0</v>
      </c>
      <c r="E49" s="2">
        <v>0</v>
      </c>
      <c r="F49" s="2">
        <v>1000</v>
      </c>
      <c r="G49">
        <v>100</v>
      </c>
      <c r="J49" s="5"/>
    </row>
    <row r="50" spans="1:10" x14ac:dyDescent="0.25">
      <c r="A50" t="s">
        <v>42</v>
      </c>
      <c r="B50" s="2">
        <v>250</v>
      </c>
      <c r="C50" s="2">
        <v>0</v>
      </c>
      <c r="D50" s="2">
        <v>0</v>
      </c>
      <c r="E50" s="2">
        <v>0</v>
      </c>
      <c r="F50" s="2">
        <v>250</v>
      </c>
      <c r="G50">
        <v>100</v>
      </c>
      <c r="J50" s="5"/>
    </row>
    <row r="51" spans="1:10" x14ac:dyDescent="0.25">
      <c r="A51" t="s">
        <v>43</v>
      </c>
      <c r="B51" s="2">
        <v>250</v>
      </c>
      <c r="C51" s="2">
        <v>0</v>
      </c>
      <c r="D51" s="2">
        <v>0</v>
      </c>
      <c r="E51" s="2">
        <v>0</v>
      </c>
      <c r="F51" s="2">
        <v>250</v>
      </c>
      <c r="G51">
        <v>100</v>
      </c>
      <c r="J51" s="5"/>
    </row>
    <row r="52" spans="1:10" x14ac:dyDescent="0.25">
      <c r="A52" t="s">
        <v>44</v>
      </c>
      <c r="B52" s="2">
        <v>13500</v>
      </c>
      <c r="C52" s="2">
        <v>1900</v>
      </c>
      <c r="D52" s="2">
        <v>596.66</v>
      </c>
      <c r="E52" s="2">
        <v>2496.66</v>
      </c>
      <c r="F52" s="2">
        <v>11003.34</v>
      </c>
      <c r="G52">
        <v>81.510000000000005</v>
      </c>
      <c r="J52" s="5"/>
    </row>
    <row r="53" spans="1:10" x14ac:dyDescent="0.25">
      <c r="B53" s="2"/>
      <c r="C53" s="2"/>
      <c r="D53" s="2"/>
      <c r="E53" s="2"/>
      <c r="F53" s="2"/>
      <c r="H53" s="1"/>
      <c r="I53" s="1"/>
      <c r="J53" s="8"/>
    </row>
    <row r="54" spans="1:10" x14ac:dyDescent="0.25">
      <c r="A54" s="1" t="s">
        <v>45</v>
      </c>
      <c r="B54" s="3">
        <v>1768554</v>
      </c>
      <c r="C54" s="3">
        <v>890670.74</v>
      </c>
      <c r="D54" s="3">
        <v>709228.89</v>
      </c>
      <c r="E54" s="3">
        <v>1599899.63</v>
      </c>
      <c r="F54" s="3">
        <v>168654.37</v>
      </c>
      <c r="G54" s="1">
        <v>9.5399999999999991</v>
      </c>
      <c r="H54" s="1"/>
      <c r="I54" s="1"/>
      <c r="J54" s="8"/>
    </row>
    <row r="55" spans="1:10" x14ac:dyDescent="0.25">
      <c r="A55" s="1"/>
      <c r="B55" s="3"/>
      <c r="C55" s="3"/>
      <c r="D55" s="3"/>
      <c r="E55" s="3"/>
      <c r="F55" s="3"/>
      <c r="G55" s="1"/>
      <c r="H55" s="1"/>
      <c r="I55" s="1"/>
      <c r="J55" s="8"/>
    </row>
    <row r="56" spans="1:10" ht="92.25" customHeight="1" x14ac:dyDescent="0.25">
      <c r="A56" s="1" t="s">
        <v>46</v>
      </c>
      <c r="B56" s="3"/>
      <c r="C56" s="3"/>
      <c r="D56" s="3"/>
      <c r="E56" s="3"/>
      <c r="F56" s="3"/>
      <c r="G56" s="1"/>
      <c r="J56" s="10"/>
    </row>
    <row r="57" spans="1:10" x14ac:dyDescent="0.25">
      <c r="A57" t="s">
        <v>47</v>
      </c>
      <c r="B57" s="2">
        <v>30000</v>
      </c>
      <c r="C57" s="2">
        <v>1344.15</v>
      </c>
      <c r="D57" s="2">
        <v>8010.55</v>
      </c>
      <c r="E57" s="2">
        <v>9354.7000000000007</v>
      </c>
      <c r="F57" s="2">
        <v>20645.3</v>
      </c>
      <c r="G57">
        <v>68.819999999999993</v>
      </c>
      <c r="J57" s="5"/>
    </row>
    <row r="58" spans="1:10" x14ac:dyDescent="0.25">
      <c r="A58" t="s">
        <v>48</v>
      </c>
      <c r="B58" s="2">
        <v>11000</v>
      </c>
      <c r="C58" s="2">
        <v>4209</v>
      </c>
      <c r="D58" s="2">
        <v>1353</v>
      </c>
      <c r="E58" s="2">
        <v>5562</v>
      </c>
      <c r="F58" s="2">
        <v>5438</v>
      </c>
      <c r="G58">
        <v>49.44</v>
      </c>
      <c r="J58" s="5"/>
    </row>
    <row r="59" spans="1:10" x14ac:dyDescent="0.25">
      <c r="A59" t="s">
        <v>49</v>
      </c>
      <c r="B59" s="2">
        <v>30000</v>
      </c>
      <c r="C59" s="2">
        <v>0</v>
      </c>
      <c r="D59" s="2">
        <v>28570</v>
      </c>
      <c r="E59" s="2">
        <v>28570</v>
      </c>
      <c r="F59" s="2">
        <v>1430</v>
      </c>
      <c r="G59">
        <v>4.7699999999999996</v>
      </c>
      <c r="J59" s="5"/>
    </row>
    <row r="60" spans="1:10" x14ac:dyDescent="0.25">
      <c r="A60" t="s">
        <v>50</v>
      </c>
      <c r="B60" s="2">
        <v>0</v>
      </c>
      <c r="C60" s="2">
        <v>0</v>
      </c>
      <c r="D60" s="2">
        <v>0</v>
      </c>
      <c r="E60" s="2">
        <v>0</v>
      </c>
      <c r="F60" s="2">
        <v>0</v>
      </c>
      <c r="G60">
        <v>0</v>
      </c>
      <c r="J60" s="5"/>
    </row>
    <row r="61" spans="1:10" x14ac:dyDescent="0.25">
      <c r="A61" t="s">
        <v>51</v>
      </c>
      <c r="B61" s="2">
        <v>8250</v>
      </c>
      <c r="C61" s="2">
        <v>0</v>
      </c>
      <c r="D61" s="2">
        <v>1724.76</v>
      </c>
      <c r="E61" s="2">
        <v>1724.76</v>
      </c>
      <c r="F61" s="2">
        <v>6525.24</v>
      </c>
      <c r="G61">
        <v>79.09</v>
      </c>
      <c r="J61" s="5"/>
    </row>
    <row r="62" spans="1:10" x14ac:dyDescent="0.25">
      <c r="A62" t="s">
        <v>52</v>
      </c>
      <c r="B62" s="2">
        <v>25000</v>
      </c>
      <c r="C62" s="2">
        <v>0</v>
      </c>
      <c r="D62" s="2">
        <v>4553.05</v>
      </c>
      <c r="E62" s="2">
        <v>4553.05</v>
      </c>
      <c r="F62" s="2">
        <v>20446.95</v>
      </c>
      <c r="G62">
        <v>81.790000000000006</v>
      </c>
      <c r="J62" s="5"/>
    </row>
    <row r="63" spans="1:10" x14ac:dyDescent="0.25">
      <c r="A63" t="s">
        <v>53</v>
      </c>
      <c r="B63" s="2">
        <v>9000</v>
      </c>
      <c r="C63" s="2">
        <v>0</v>
      </c>
      <c r="D63" s="2">
        <v>1328.75</v>
      </c>
      <c r="E63" s="2">
        <v>1328.75</v>
      </c>
      <c r="F63" s="2">
        <v>7671.25</v>
      </c>
      <c r="G63">
        <v>85.24</v>
      </c>
      <c r="J63" s="5"/>
    </row>
    <row r="64" spans="1:10" x14ac:dyDescent="0.25">
      <c r="A64" t="s">
        <v>158</v>
      </c>
      <c r="B64" s="2">
        <v>4200</v>
      </c>
      <c r="C64" s="2">
        <v>1245</v>
      </c>
      <c r="D64" s="2">
        <v>0</v>
      </c>
      <c r="E64" s="2">
        <v>1245</v>
      </c>
      <c r="F64" s="2">
        <v>2955</v>
      </c>
      <c r="G64">
        <v>70.36</v>
      </c>
      <c r="J64" s="5"/>
    </row>
    <row r="65" spans="1:10" x14ac:dyDescent="0.25">
      <c r="A65" t="s">
        <v>54</v>
      </c>
      <c r="B65" s="2">
        <v>41540</v>
      </c>
      <c r="C65" s="2">
        <v>0</v>
      </c>
      <c r="D65" s="2">
        <v>0</v>
      </c>
      <c r="E65" s="2">
        <v>0</v>
      </c>
      <c r="F65" s="2">
        <v>41540</v>
      </c>
      <c r="G65">
        <v>100</v>
      </c>
      <c r="J65" s="5"/>
    </row>
    <row r="66" spans="1:10" x14ac:dyDescent="0.25">
      <c r="A66" t="s">
        <v>55</v>
      </c>
      <c r="B66" s="2">
        <v>13000</v>
      </c>
      <c r="C66" s="2">
        <v>0</v>
      </c>
      <c r="D66" s="2">
        <v>3877.62</v>
      </c>
      <c r="E66" s="2">
        <v>3877.62</v>
      </c>
      <c r="F66" s="2">
        <v>9122.3799999999992</v>
      </c>
      <c r="G66">
        <v>70.17</v>
      </c>
      <c r="J66" s="5"/>
    </row>
    <row r="67" spans="1:10" x14ac:dyDescent="0.25">
      <c r="A67" t="s">
        <v>56</v>
      </c>
      <c r="B67" s="2">
        <v>45000</v>
      </c>
      <c r="C67" s="2">
        <v>31790.639999999999</v>
      </c>
      <c r="D67" s="2">
        <v>12201.04</v>
      </c>
      <c r="E67" s="2">
        <v>43991.68</v>
      </c>
      <c r="F67" s="2">
        <v>1008.32</v>
      </c>
      <c r="G67">
        <v>2.2400000000000002</v>
      </c>
    </row>
    <row r="68" spans="1:10" x14ac:dyDescent="0.25">
      <c r="A68" t="s">
        <v>57</v>
      </c>
      <c r="B68" s="2">
        <v>5500</v>
      </c>
      <c r="C68" s="2">
        <v>4040.8</v>
      </c>
      <c r="D68" s="2">
        <v>2456.9499999999998</v>
      </c>
      <c r="E68" s="2">
        <v>6497.75</v>
      </c>
      <c r="F68" s="2">
        <v>-997.75</v>
      </c>
      <c r="G68">
        <v>-18.14</v>
      </c>
      <c r="J68" s="5" t="s">
        <v>186</v>
      </c>
    </row>
    <row r="69" spans="1:10" x14ac:dyDescent="0.25">
      <c r="B69" s="2"/>
      <c r="C69" s="2"/>
      <c r="D69" s="2"/>
      <c r="E69" s="2"/>
      <c r="F69" s="2"/>
      <c r="H69" s="1"/>
      <c r="I69" s="1"/>
      <c r="J69" s="8"/>
    </row>
    <row r="70" spans="1:10" x14ac:dyDescent="0.25">
      <c r="A70" s="1" t="s">
        <v>58</v>
      </c>
      <c r="B70" s="3">
        <v>222490</v>
      </c>
      <c r="C70" s="3">
        <v>42629.59</v>
      </c>
      <c r="D70" s="3">
        <v>64075.72</v>
      </c>
      <c r="E70" s="3">
        <v>106705.31</v>
      </c>
      <c r="F70" s="3">
        <v>115784.69</v>
      </c>
      <c r="G70" s="1">
        <v>52.04</v>
      </c>
      <c r="H70" s="1"/>
      <c r="I70" s="1"/>
      <c r="J70" s="8"/>
    </row>
    <row r="71" spans="1:10" x14ac:dyDescent="0.25">
      <c r="A71" s="1"/>
      <c r="B71" s="3"/>
      <c r="C71" s="3"/>
      <c r="D71" s="3"/>
      <c r="E71" s="3"/>
      <c r="F71" s="3"/>
      <c r="G71" s="1"/>
      <c r="H71" s="1"/>
      <c r="I71" s="1"/>
      <c r="J71" s="8"/>
    </row>
    <row r="72" spans="1:10" x14ac:dyDescent="0.25">
      <c r="A72" s="1" t="s">
        <v>59</v>
      </c>
      <c r="B72" s="3"/>
      <c r="C72" s="3"/>
      <c r="D72" s="3"/>
      <c r="E72" s="3"/>
      <c r="F72" s="3"/>
      <c r="G72" s="1"/>
      <c r="J72" s="5"/>
    </row>
    <row r="73" spans="1:10" x14ac:dyDescent="0.25">
      <c r="A73" t="s">
        <v>163</v>
      </c>
      <c r="B73" s="2">
        <v>1200</v>
      </c>
      <c r="C73" s="2">
        <v>0</v>
      </c>
      <c r="D73" s="2">
        <v>0</v>
      </c>
      <c r="E73" s="2">
        <v>0</v>
      </c>
      <c r="F73" s="2">
        <v>1200</v>
      </c>
      <c r="G73">
        <v>100</v>
      </c>
      <c r="J73" s="5"/>
    </row>
    <row r="74" spans="1:10" x14ac:dyDescent="0.25">
      <c r="A74" t="s">
        <v>60</v>
      </c>
      <c r="B74" s="2">
        <v>0</v>
      </c>
      <c r="C74" s="2">
        <v>0</v>
      </c>
      <c r="D74" s="2">
        <v>0</v>
      </c>
      <c r="E74" s="2">
        <v>0</v>
      </c>
      <c r="F74" s="2">
        <v>0</v>
      </c>
      <c r="G74">
        <v>0</v>
      </c>
      <c r="J74" s="5"/>
    </row>
    <row r="75" spans="1:10" x14ac:dyDescent="0.25">
      <c r="A75" t="s">
        <v>61</v>
      </c>
      <c r="B75" s="2">
        <v>750</v>
      </c>
      <c r="C75" s="2">
        <v>0</v>
      </c>
      <c r="D75" s="2">
        <v>0</v>
      </c>
      <c r="E75" s="2">
        <v>0</v>
      </c>
      <c r="F75" s="2">
        <v>750</v>
      </c>
      <c r="G75">
        <v>100</v>
      </c>
      <c r="J75" s="5"/>
    </row>
    <row r="76" spans="1:10" x14ac:dyDescent="0.25">
      <c r="B76" s="2"/>
      <c r="C76" s="2"/>
      <c r="D76" s="2"/>
      <c r="E76" s="2"/>
      <c r="F76" s="2"/>
      <c r="H76" s="1"/>
      <c r="I76" s="1"/>
      <c r="J76" s="8"/>
    </row>
    <row r="77" spans="1:10" x14ac:dyDescent="0.25">
      <c r="A77" s="1" t="s">
        <v>62</v>
      </c>
      <c r="B77" s="3">
        <v>1950</v>
      </c>
      <c r="C77" s="3">
        <v>0</v>
      </c>
      <c r="D77" s="3">
        <v>0</v>
      </c>
      <c r="E77" s="3">
        <v>0</v>
      </c>
      <c r="F77" s="3">
        <v>1950</v>
      </c>
      <c r="G77" s="1">
        <v>100</v>
      </c>
      <c r="H77" s="1"/>
      <c r="I77" s="1"/>
      <c r="J77" s="8"/>
    </row>
    <row r="78" spans="1:10" x14ac:dyDescent="0.25">
      <c r="A78" s="1"/>
      <c r="B78" s="3"/>
      <c r="C78" s="3"/>
      <c r="D78" s="3"/>
      <c r="E78" s="3"/>
      <c r="F78" s="3"/>
      <c r="G78" s="1"/>
      <c r="H78" s="1"/>
      <c r="I78" s="1"/>
      <c r="J78" s="8"/>
    </row>
    <row r="79" spans="1:10" x14ac:dyDescent="0.25">
      <c r="A79" s="1" t="s">
        <v>63</v>
      </c>
      <c r="B79" s="3"/>
      <c r="C79" s="3"/>
      <c r="D79" s="3"/>
      <c r="E79" s="3"/>
      <c r="F79" s="3"/>
      <c r="G79" s="1"/>
      <c r="J79" s="5"/>
    </row>
    <row r="80" spans="1:10" x14ac:dyDescent="0.25">
      <c r="A80" t="s">
        <v>64</v>
      </c>
      <c r="B80" s="2">
        <v>500</v>
      </c>
      <c r="C80" s="2">
        <v>0</v>
      </c>
      <c r="D80" s="2">
        <v>0</v>
      </c>
      <c r="E80" s="2">
        <v>0</v>
      </c>
      <c r="F80" s="2">
        <v>500</v>
      </c>
      <c r="G80">
        <v>100</v>
      </c>
      <c r="J80" s="5"/>
    </row>
    <row r="81" spans="1:10" x14ac:dyDescent="0.25">
      <c r="A81" t="s">
        <v>65</v>
      </c>
      <c r="B81" s="2">
        <v>1000</v>
      </c>
      <c r="C81" s="2">
        <v>726</v>
      </c>
      <c r="D81" s="2">
        <v>393.07</v>
      </c>
      <c r="E81" s="2">
        <v>1119.07</v>
      </c>
      <c r="F81" s="2">
        <v>-119.07</v>
      </c>
      <c r="G81">
        <v>-11.91</v>
      </c>
      <c r="J81" s="5"/>
    </row>
    <row r="82" spans="1:10" x14ac:dyDescent="0.25">
      <c r="A82" t="s">
        <v>66</v>
      </c>
      <c r="B82" s="2">
        <v>0</v>
      </c>
      <c r="C82" s="2">
        <v>0</v>
      </c>
      <c r="D82" s="2">
        <v>0</v>
      </c>
      <c r="E82" s="2">
        <v>0</v>
      </c>
      <c r="F82" s="2">
        <v>0</v>
      </c>
      <c r="G82">
        <v>0</v>
      </c>
      <c r="J82" s="5"/>
    </row>
    <row r="83" spans="1:10" x14ac:dyDescent="0.25">
      <c r="A83" t="s">
        <v>67</v>
      </c>
      <c r="B83" s="2">
        <v>0</v>
      </c>
      <c r="C83" s="2">
        <v>0</v>
      </c>
      <c r="D83" s="2">
        <v>0</v>
      </c>
      <c r="E83" s="2">
        <v>0</v>
      </c>
      <c r="F83" s="2">
        <v>0</v>
      </c>
      <c r="G83">
        <v>0</v>
      </c>
      <c r="J83" s="5"/>
    </row>
    <row r="84" spans="1:10" x14ac:dyDescent="0.25">
      <c r="A84" t="s">
        <v>68</v>
      </c>
      <c r="B84" s="2">
        <v>2500</v>
      </c>
      <c r="C84" s="2">
        <v>1609.98</v>
      </c>
      <c r="D84" s="2">
        <v>0</v>
      </c>
      <c r="E84" s="2">
        <v>1609.98</v>
      </c>
      <c r="F84" s="2">
        <v>890.02</v>
      </c>
      <c r="G84">
        <v>35.6</v>
      </c>
      <c r="J84" s="5"/>
    </row>
    <row r="85" spans="1:10" x14ac:dyDescent="0.25">
      <c r="A85" t="s">
        <v>69</v>
      </c>
      <c r="B85" s="2">
        <v>0</v>
      </c>
      <c r="C85" s="2">
        <v>0</v>
      </c>
      <c r="D85" s="2">
        <v>0</v>
      </c>
      <c r="E85" s="2">
        <v>0</v>
      </c>
      <c r="F85" s="2">
        <v>0</v>
      </c>
      <c r="G85">
        <v>0</v>
      </c>
      <c r="J85" s="5"/>
    </row>
    <row r="86" spans="1:10" x14ac:dyDescent="0.25">
      <c r="A86" t="s">
        <v>70</v>
      </c>
      <c r="B86" s="2">
        <v>3000</v>
      </c>
      <c r="C86" s="2">
        <v>0</v>
      </c>
      <c r="D86" s="2">
        <v>238.24</v>
      </c>
      <c r="E86" s="2">
        <v>238.24</v>
      </c>
      <c r="F86" s="2">
        <v>2761.76</v>
      </c>
      <c r="G86">
        <v>92.06</v>
      </c>
      <c r="J86" s="5"/>
    </row>
    <row r="87" spans="1:10" x14ac:dyDescent="0.25">
      <c r="A87" t="s">
        <v>71</v>
      </c>
      <c r="B87" s="2">
        <v>1750</v>
      </c>
      <c r="C87" s="2">
        <v>81.96</v>
      </c>
      <c r="D87" s="2">
        <v>439.76</v>
      </c>
      <c r="E87" s="2">
        <v>521.72</v>
      </c>
      <c r="F87" s="2">
        <v>1228.28</v>
      </c>
      <c r="G87">
        <v>70.19</v>
      </c>
    </row>
    <row r="88" spans="1:10" x14ac:dyDescent="0.25">
      <c r="A88" t="s">
        <v>72</v>
      </c>
      <c r="B88" s="2">
        <v>4500</v>
      </c>
      <c r="C88" s="2">
        <v>595.42999999999995</v>
      </c>
      <c r="D88" s="2">
        <v>3413.61</v>
      </c>
      <c r="E88" s="2">
        <v>4009.04</v>
      </c>
      <c r="F88" s="2">
        <v>490.96</v>
      </c>
      <c r="G88">
        <v>10.91</v>
      </c>
      <c r="H88" s="2">
        <v>5600</v>
      </c>
      <c r="I88" s="2">
        <f>F87-H88</f>
        <v>-4371.72</v>
      </c>
      <c r="J88" s="5" t="s">
        <v>179</v>
      </c>
    </row>
    <row r="89" spans="1:10" x14ac:dyDescent="0.25">
      <c r="A89" t="s">
        <v>73</v>
      </c>
      <c r="B89" s="2">
        <v>1000</v>
      </c>
      <c r="C89" s="2">
        <v>0</v>
      </c>
      <c r="D89" s="2">
        <v>0</v>
      </c>
      <c r="E89" s="2">
        <v>0</v>
      </c>
      <c r="F89" s="2">
        <v>1000</v>
      </c>
      <c r="G89">
        <v>100</v>
      </c>
      <c r="J89" s="5"/>
    </row>
    <row r="90" spans="1:10" x14ac:dyDescent="0.25">
      <c r="A90" t="s">
        <v>74</v>
      </c>
      <c r="B90" s="2">
        <v>1400</v>
      </c>
      <c r="C90" s="2">
        <v>0</v>
      </c>
      <c r="D90" s="2">
        <v>275.14</v>
      </c>
      <c r="E90" s="2">
        <v>275.14</v>
      </c>
      <c r="F90" s="2">
        <v>1124.8599999999999</v>
      </c>
      <c r="G90">
        <v>80.349999999999994</v>
      </c>
      <c r="J90" s="5"/>
    </row>
    <row r="91" spans="1:10" x14ac:dyDescent="0.25">
      <c r="A91" t="s">
        <v>75</v>
      </c>
      <c r="B91" s="2">
        <v>68500</v>
      </c>
      <c r="C91" s="2">
        <v>10006.82</v>
      </c>
      <c r="D91" s="2">
        <v>20437.91</v>
      </c>
      <c r="E91" s="2">
        <v>30444.73</v>
      </c>
      <c r="F91" s="2">
        <v>38055.269999999997</v>
      </c>
      <c r="G91">
        <v>55.56</v>
      </c>
      <c r="J91" s="5"/>
    </row>
    <row r="92" spans="1:10" x14ac:dyDescent="0.25">
      <c r="A92" t="s">
        <v>76</v>
      </c>
      <c r="B92" s="2">
        <v>1000</v>
      </c>
      <c r="C92" s="2">
        <v>0</v>
      </c>
      <c r="D92" s="2">
        <v>1000</v>
      </c>
      <c r="E92" s="2">
        <v>1000</v>
      </c>
      <c r="F92" s="2">
        <v>0</v>
      </c>
      <c r="G92">
        <v>0</v>
      </c>
      <c r="J92" s="5"/>
    </row>
    <row r="93" spans="1:10" x14ac:dyDescent="0.25">
      <c r="A93" t="s">
        <v>77</v>
      </c>
      <c r="B93" s="2">
        <v>2000</v>
      </c>
      <c r="C93" s="2">
        <v>719.89</v>
      </c>
      <c r="D93" s="2">
        <v>0</v>
      </c>
      <c r="E93" s="2">
        <v>719.89</v>
      </c>
      <c r="F93" s="2">
        <v>1280.1099999999999</v>
      </c>
      <c r="G93">
        <v>64.010000000000005</v>
      </c>
      <c r="J93" s="5"/>
    </row>
    <row r="94" spans="1:10" ht="150" x14ac:dyDescent="0.25">
      <c r="A94" t="s">
        <v>78</v>
      </c>
      <c r="B94" s="2">
        <v>45000</v>
      </c>
      <c r="C94" s="2">
        <v>0</v>
      </c>
      <c r="D94" s="2">
        <v>0</v>
      </c>
      <c r="E94" s="2">
        <v>0</v>
      </c>
      <c r="F94" s="2">
        <v>45000</v>
      </c>
      <c r="G94">
        <v>100</v>
      </c>
      <c r="H94" s="2">
        <v>11000</v>
      </c>
      <c r="I94" s="2">
        <f>F95-H94</f>
        <v>50078.44</v>
      </c>
      <c r="J94" s="5" t="s">
        <v>191</v>
      </c>
    </row>
    <row r="95" spans="1:10" x14ac:dyDescent="0.25">
      <c r="A95" t="s">
        <v>190</v>
      </c>
      <c r="B95" s="2">
        <v>80000</v>
      </c>
      <c r="C95" s="2">
        <v>0</v>
      </c>
      <c r="D95" s="2">
        <v>18921.560000000001</v>
      </c>
      <c r="E95" s="2">
        <v>18921.560000000001</v>
      </c>
      <c r="F95" s="2">
        <v>61078.44</v>
      </c>
      <c r="G95">
        <v>76.349999999999994</v>
      </c>
    </row>
    <row r="96" spans="1:10" x14ac:dyDescent="0.25">
      <c r="A96" t="s">
        <v>79</v>
      </c>
      <c r="B96" s="2">
        <v>500</v>
      </c>
      <c r="C96" s="2">
        <v>0</v>
      </c>
      <c r="D96" s="2">
        <v>117.87</v>
      </c>
      <c r="E96" s="2">
        <v>117.87</v>
      </c>
      <c r="F96" s="2">
        <v>382.13</v>
      </c>
      <c r="G96">
        <v>76.430000000000007</v>
      </c>
      <c r="J96" s="5"/>
    </row>
    <row r="97" spans="1:10" x14ac:dyDescent="0.25">
      <c r="A97" t="s">
        <v>80</v>
      </c>
      <c r="B97" s="2">
        <v>1000</v>
      </c>
      <c r="C97" s="2">
        <v>133.85</v>
      </c>
      <c r="D97" s="2">
        <v>201.69</v>
      </c>
      <c r="E97" s="2">
        <v>335.54</v>
      </c>
      <c r="F97" s="2">
        <v>664.46</v>
      </c>
      <c r="G97">
        <v>66.45</v>
      </c>
      <c r="J97" s="5"/>
    </row>
    <row r="98" spans="1:10" x14ac:dyDescent="0.25">
      <c r="A98" t="s">
        <v>81</v>
      </c>
      <c r="B98" s="2">
        <v>6500</v>
      </c>
      <c r="C98" s="2">
        <v>0</v>
      </c>
      <c r="D98" s="2">
        <v>0</v>
      </c>
      <c r="E98" s="2">
        <v>0</v>
      </c>
      <c r="F98" s="2">
        <v>6500</v>
      </c>
      <c r="G98">
        <v>100</v>
      </c>
      <c r="J98" s="5"/>
    </row>
    <row r="99" spans="1:10" x14ac:dyDescent="0.25">
      <c r="A99" t="s">
        <v>82</v>
      </c>
      <c r="B99" s="2">
        <v>2500</v>
      </c>
      <c r="C99" s="2">
        <v>1184.23</v>
      </c>
      <c r="D99" s="2">
        <v>1041.73</v>
      </c>
      <c r="E99" s="2">
        <v>2225.96</v>
      </c>
      <c r="F99" s="2">
        <v>274.04000000000002</v>
      </c>
      <c r="G99">
        <v>10.96</v>
      </c>
      <c r="J99" s="5"/>
    </row>
    <row r="100" spans="1:10" x14ac:dyDescent="0.25">
      <c r="A100" t="s">
        <v>83</v>
      </c>
      <c r="B100" s="2">
        <v>1300</v>
      </c>
      <c r="C100" s="2">
        <v>51.42</v>
      </c>
      <c r="D100" s="2">
        <v>447.95</v>
      </c>
      <c r="E100" s="2">
        <v>499.37</v>
      </c>
      <c r="F100" s="2">
        <v>800.63</v>
      </c>
      <c r="G100">
        <v>61.59</v>
      </c>
      <c r="J100" s="5"/>
    </row>
    <row r="101" spans="1:10" x14ac:dyDescent="0.25">
      <c r="A101" t="s">
        <v>84</v>
      </c>
      <c r="B101" s="2">
        <v>300</v>
      </c>
      <c r="C101" s="2">
        <v>0</v>
      </c>
      <c r="D101" s="2">
        <v>0</v>
      </c>
      <c r="E101" s="2">
        <v>0</v>
      </c>
      <c r="F101" s="2">
        <v>300</v>
      </c>
      <c r="G101">
        <v>100</v>
      </c>
      <c r="J101" s="5"/>
    </row>
    <row r="102" spans="1:10" x14ac:dyDescent="0.25">
      <c r="A102" t="s">
        <v>85</v>
      </c>
      <c r="B102" s="2">
        <v>300</v>
      </c>
      <c r="C102" s="2">
        <v>0</v>
      </c>
      <c r="D102" s="2">
        <v>195</v>
      </c>
      <c r="E102" s="2">
        <v>195</v>
      </c>
      <c r="F102" s="2">
        <v>105</v>
      </c>
      <c r="G102">
        <v>35</v>
      </c>
    </row>
    <row r="103" spans="1:10" ht="30" x14ac:dyDescent="0.25">
      <c r="A103" t="s">
        <v>86</v>
      </c>
      <c r="B103" s="2">
        <v>0</v>
      </c>
      <c r="C103" s="2">
        <v>0</v>
      </c>
      <c r="D103" s="2">
        <v>830</v>
      </c>
      <c r="E103" s="2">
        <v>830</v>
      </c>
      <c r="F103" s="2">
        <v>-830</v>
      </c>
      <c r="G103">
        <v>0</v>
      </c>
      <c r="J103" s="5" t="s">
        <v>174</v>
      </c>
    </row>
    <row r="104" spans="1:10" x14ac:dyDescent="0.25">
      <c r="A104" t="s">
        <v>87</v>
      </c>
      <c r="B104" s="2">
        <v>42500</v>
      </c>
      <c r="C104" s="2">
        <v>10568</v>
      </c>
      <c r="D104" s="2">
        <v>13465</v>
      </c>
      <c r="E104" s="2">
        <f>C104+D104</f>
        <v>24033</v>
      </c>
      <c r="F104" s="2">
        <f>B104-E104</f>
        <v>18467</v>
      </c>
      <c r="G104" s="21">
        <f>F104/B104*100</f>
        <v>43.451764705882354</v>
      </c>
      <c r="J104" s="5"/>
    </row>
    <row r="105" spans="1:10" x14ac:dyDescent="0.25">
      <c r="A105" t="s">
        <v>88</v>
      </c>
      <c r="B105" s="2">
        <v>1000</v>
      </c>
      <c r="C105" s="2">
        <v>0</v>
      </c>
      <c r="D105" s="2">
        <v>480.15</v>
      </c>
      <c r="E105" s="2">
        <v>480.15</v>
      </c>
      <c r="F105" s="2">
        <v>519.85</v>
      </c>
      <c r="G105">
        <v>51.99</v>
      </c>
      <c r="J105" s="5"/>
    </row>
    <row r="106" spans="1:10" x14ac:dyDescent="0.25">
      <c r="A106" t="s">
        <v>89</v>
      </c>
      <c r="B106" s="2">
        <v>3000</v>
      </c>
      <c r="C106" s="2">
        <v>1684.93</v>
      </c>
      <c r="D106" s="2">
        <v>1045.02</v>
      </c>
      <c r="E106" s="2">
        <v>2729.95</v>
      </c>
      <c r="F106" s="2">
        <v>270.05</v>
      </c>
      <c r="G106">
        <v>9</v>
      </c>
      <c r="J106" s="5"/>
    </row>
    <row r="107" spans="1:10" x14ac:dyDescent="0.25">
      <c r="A107" t="s">
        <v>90</v>
      </c>
      <c r="B107" s="2">
        <v>3000</v>
      </c>
      <c r="C107" s="2">
        <v>0</v>
      </c>
      <c r="D107" s="2">
        <v>0</v>
      </c>
      <c r="E107" s="2">
        <v>0</v>
      </c>
      <c r="F107" s="2">
        <v>3000</v>
      </c>
      <c r="G107">
        <v>100</v>
      </c>
      <c r="J107" s="5"/>
    </row>
    <row r="108" spans="1:10" x14ac:dyDescent="0.25">
      <c r="A108" t="s">
        <v>91</v>
      </c>
      <c r="B108" s="2">
        <v>0</v>
      </c>
      <c r="C108" s="2">
        <v>80.099999999999994</v>
      </c>
      <c r="D108" s="2">
        <v>39.96</v>
      </c>
      <c r="E108" s="2">
        <v>120.06</v>
      </c>
      <c r="F108" s="2">
        <v>-120.06</v>
      </c>
      <c r="G108">
        <v>0</v>
      </c>
      <c r="J108" s="5"/>
    </row>
    <row r="109" spans="1:10" x14ac:dyDescent="0.25">
      <c r="A109" t="s">
        <v>92</v>
      </c>
      <c r="B109" s="2">
        <v>0</v>
      </c>
      <c r="C109" s="2">
        <v>0</v>
      </c>
      <c r="D109" s="2">
        <v>94.16</v>
      </c>
      <c r="E109" s="2">
        <v>94.16</v>
      </c>
      <c r="F109" s="2">
        <v>-94.16</v>
      </c>
      <c r="G109">
        <v>0</v>
      </c>
      <c r="J109" s="15"/>
    </row>
    <row r="110" spans="1:10" x14ac:dyDescent="0.25">
      <c r="A110" t="s">
        <v>93</v>
      </c>
      <c r="B110" s="2">
        <v>0</v>
      </c>
      <c r="C110" s="2">
        <v>0</v>
      </c>
      <c r="D110" s="2">
        <v>0</v>
      </c>
      <c r="E110" s="2">
        <v>0</v>
      </c>
      <c r="F110" s="2">
        <v>0</v>
      </c>
      <c r="G110">
        <v>0</v>
      </c>
      <c r="J110" s="5"/>
    </row>
    <row r="111" spans="1:10" x14ac:dyDescent="0.25">
      <c r="A111" t="s">
        <v>94</v>
      </c>
      <c r="B111" s="2">
        <v>10000</v>
      </c>
      <c r="C111" s="2">
        <v>795</v>
      </c>
      <c r="D111" s="2">
        <v>7781.6</v>
      </c>
      <c r="E111" s="2">
        <v>8576.6</v>
      </c>
      <c r="F111" s="2">
        <v>1423.4</v>
      </c>
      <c r="G111">
        <v>14.23</v>
      </c>
      <c r="J111" s="5"/>
    </row>
    <row r="112" spans="1:10" x14ac:dyDescent="0.25">
      <c r="A112" t="s">
        <v>159</v>
      </c>
      <c r="B112" s="2">
        <v>0</v>
      </c>
      <c r="C112" s="2">
        <v>0</v>
      </c>
      <c r="D112" s="2">
        <v>0</v>
      </c>
      <c r="E112" s="2">
        <v>0</v>
      </c>
      <c r="F112" s="2">
        <v>0</v>
      </c>
      <c r="G112">
        <v>0</v>
      </c>
      <c r="J112" s="5"/>
    </row>
    <row r="113" spans="1:10" x14ac:dyDescent="0.25">
      <c r="A113" t="s">
        <v>95</v>
      </c>
      <c r="B113" s="2">
        <v>8000</v>
      </c>
      <c r="C113" s="2">
        <v>0</v>
      </c>
      <c r="D113" s="2">
        <v>2423.92</v>
      </c>
      <c r="E113" s="2">
        <v>2423.92</v>
      </c>
      <c r="F113" s="2">
        <v>5576.08</v>
      </c>
      <c r="G113">
        <v>69.7</v>
      </c>
      <c r="J113" s="5"/>
    </row>
    <row r="114" spans="1:10" x14ac:dyDescent="0.25">
      <c r="A114" t="s">
        <v>96</v>
      </c>
      <c r="B114" s="2">
        <v>0</v>
      </c>
      <c r="C114" s="2">
        <v>0</v>
      </c>
      <c r="D114" s="2">
        <v>0</v>
      </c>
      <c r="E114" s="2">
        <v>0</v>
      </c>
      <c r="F114" s="2">
        <v>0</v>
      </c>
      <c r="G114">
        <v>0</v>
      </c>
      <c r="J114" s="5"/>
    </row>
    <row r="115" spans="1:10" x14ac:dyDescent="0.25">
      <c r="A115" t="s">
        <v>97</v>
      </c>
      <c r="B115" s="2">
        <v>0</v>
      </c>
      <c r="C115" s="2">
        <v>0</v>
      </c>
      <c r="D115" s="2">
        <v>0</v>
      </c>
      <c r="E115" s="2">
        <v>0</v>
      </c>
      <c r="F115" s="2">
        <v>0</v>
      </c>
      <c r="G115">
        <v>0</v>
      </c>
      <c r="J115" s="5"/>
    </row>
    <row r="116" spans="1:10" x14ac:dyDescent="0.25">
      <c r="A116" t="s">
        <v>98</v>
      </c>
      <c r="B116" s="2">
        <v>3850</v>
      </c>
      <c r="C116" s="2">
        <v>0</v>
      </c>
      <c r="D116" s="2">
        <v>0</v>
      </c>
      <c r="E116" s="2">
        <v>0</v>
      </c>
      <c r="F116" s="2">
        <v>3850</v>
      </c>
      <c r="G116">
        <v>100</v>
      </c>
      <c r="J116" s="5"/>
    </row>
    <row r="117" spans="1:10" x14ac:dyDescent="0.25">
      <c r="A117" t="s">
        <v>169</v>
      </c>
      <c r="B117" s="2">
        <v>5750</v>
      </c>
      <c r="C117" s="2">
        <v>2222.9499999999998</v>
      </c>
      <c r="D117" s="2">
        <v>2420.12</v>
      </c>
      <c r="E117" s="2">
        <v>4643.07</v>
      </c>
      <c r="F117" s="2">
        <v>1106.93</v>
      </c>
      <c r="G117">
        <v>19.25</v>
      </c>
      <c r="J117" s="5"/>
    </row>
    <row r="118" spans="1:10" x14ac:dyDescent="0.25">
      <c r="A118" t="s">
        <v>99</v>
      </c>
      <c r="B118" s="2">
        <v>0</v>
      </c>
      <c r="C118" s="2">
        <v>0</v>
      </c>
      <c r="D118" s="2">
        <v>0</v>
      </c>
      <c r="E118" s="2">
        <v>0</v>
      </c>
      <c r="F118" s="2">
        <v>0</v>
      </c>
      <c r="G118">
        <v>0</v>
      </c>
      <c r="J118" s="5"/>
    </row>
    <row r="119" spans="1:10" x14ac:dyDescent="0.25">
      <c r="A119" t="s">
        <v>100</v>
      </c>
      <c r="B119" s="2">
        <v>750</v>
      </c>
      <c r="C119" s="2">
        <v>69.5</v>
      </c>
      <c r="D119" s="2">
        <v>233.79</v>
      </c>
      <c r="E119" s="2">
        <v>303.29000000000002</v>
      </c>
      <c r="F119" s="2">
        <v>446.71</v>
      </c>
      <c r="G119">
        <v>59.56</v>
      </c>
      <c r="J119" s="5"/>
    </row>
    <row r="120" spans="1:10" x14ac:dyDescent="0.25">
      <c r="A120" t="s">
        <v>101</v>
      </c>
      <c r="B120" s="2">
        <v>1000</v>
      </c>
      <c r="C120" s="2">
        <v>0</v>
      </c>
      <c r="D120" s="2">
        <v>81.150000000000006</v>
      </c>
      <c r="E120" s="2">
        <v>81.150000000000006</v>
      </c>
      <c r="F120" s="2">
        <v>918.85</v>
      </c>
      <c r="G120">
        <v>91.89</v>
      </c>
      <c r="J120" s="5"/>
    </row>
    <row r="121" spans="1:10" x14ac:dyDescent="0.25">
      <c r="A121" t="s">
        <v>102</v>
      </c>
      <c r="B121" s="2">
        <v>3000</v>
      </c>
      <c r="C121" s="2">
        <v>2056</v>
      </c>
      <c r="D121" s="2">
        <v>943.93</v>
      </c>
      <c r="E121" s="2">
        <v>2999.93</v>
      </c>
      <c r="F121" s="2">
        <v>7.0000000000000007E-2</v>
      </c>
      <c r="G121">
        <v>0</v>
      </c>
      <c r="J121" s="5"/>
    </row>
    <row r="122" spans="1:10" x14ac:dyDescent="0.25">
      <c r="A122" t="s">
        <v>103</v>
      </c>
      <c r="B122" s="2">
        <v>0</v>
      </c>
      <c r="C122" s="2">
        <v>0</v>
      </c>
      <c r="D122" s="2">
        <v>0</v>
      </c>
      <c r="E122" s="2">
        <v>0</v>
      </c>
      <c r="F122" s="2">
        <v>0</v>
      </c>
      <c r="G122">
        <v>0</v>
      </c>
      <c r="J122" s="5"/>
    </row>
    <row r="123" spans="1:10" x14ac:dyDescent="0.25">
      <c r="A123" t="s">
        <v>104</v>
      </c>
      <c r="B123" s="2">
        <v>950</v>
      </c>
      <c r="C123" s="2">
        <v>288</v>
      </c>
      <c r="D123" s="2">
        <v>620</v>
      </c>
      <c r="E123" s="2">
        <v>908</v>
      </c>
      <c r="F123" s="2">
        <v>42</v>
      </c>
      <c r="G123">
        <v>4.42</v>
      </c>
      <c r="J123" s="5"/>
    </row>
    <row r="124" spans="1:10" x14ac:dyDescent="0.25">
      <c r="A124" t="s">
        <v>166</v>
      </c>
      <c r="B124" s="2">
        <v>0</v>
      </c>
      <c r="C124" s="2">
        <v>0</v>
      </c>
      <c r="D124" s="2">
        <v>9.75</v>
      </c>
      <c r="E124" s="2">
        <v>9.75</v>
      </c>
      <c r="F124" s="2">
        <v>-9.75</v>
      </c>
      <c r="G124">
        <v>0</v>
      </c>
      <c r="J124" s="5"/>
    </row>
    <row r="125" spans="1:10" x14ac:dyDescent="0.25">
      <c r="A125" t="s">
        <v>105</v>
      </c>
      <c r="B125" s="2">
        <v>350</v>
      </c>
      <c r="C125" s="2">
        <v>155</v>
      </c>
      <c r="D125" s="2">
        <v>55</v>
      </c>
      <c r="E125" s="2">
        <v>210</v>
      </c>
      <c r="F125" s="2">
        <v>140</v>
      </c>
      <c r="G125">
        <v>40</v>
      </c>
      <c r="J125" s="5"/>
    </row>
    <row r="126" spans="1:10" x14ac:dyDescent="0.25">
      <c r="A126" t="s">
        <v>106</v>
      </c>
      <c r="B126" s="2">
        <v>0</v>
      </c>
      <c r="C126" s="2">
        <v>0</v>
      </c>
      <c r="D126" s="2">
        <v>0</v>
      </c>
      <c r="E126" s="2">
        <v>0</v>
      </c>
      <c r="F126" s="2">
        <v>0</v>
      </c>
      <c r="G126">
        <v>0</v>
      </c>
      <c r="J126" s="5"/>
    </row>
    <row r="127" spans="1:10" x14ac:dyDescent="0.25">
      <c r="A127" t="s">
        <v>107</v>
      </c>
      <c r="B127" s="2">
        <v>0</v>
      </c>
      <c r="C127" s="2">
        <v>0</v>
      </c>
      <c r="D127" s="2">
        <v>0</v>
      </c>
      <c r="E127" s="2">
        <v>0</v>
      </c>
      <c r="F127" s="2">
        <v>0</v>
      </c>
      <c r="G127">
        <v>0</v>
      </c>
      <c r="J127" s="5"/>
    </row>
    <row r="128" spans="1:10" x14ac:dyDescent="0.25">
      <c r="A128" t="s">
        <v>170</v>
      </c>
      <c r="B128" s="2">
        <v>0</v>
      </c>
      <c r="C128" s="2">
        <v>0</v>
      </c>
      <c r="D128" s="2">
        <v>0</v>
      </c>
      <c r="E128" s="2">
        <v>0</v>
      </c>
      <c r="F128" s="2">
        <v>0</v>
      </c>
      <c r="G128">
        <v>0</v>
      </c>
      <c r="J128" s="16"/>
    </row>
    <row r="129" spans="1:10" x14ac:dyDescent="0.25">
      <c r="A129" t="s">
        <v>108</v>
      </c>
      <c r="B129" s="2">
        <v>1250</v>
      </c>
      <c r="C129" s="2">
        <v>0</v>
      </c>
      <c r="D129" s="2">
        <v>1385.55</v>
      </c>
      <c r="E129" s="2">
        <v>1385.55</v>
      </c>
      <c r="F129" s="2">
        <v>-135.55000000000001</v>
      </c>
      <c r="G129">
        <v>-10.84</v>
      </c>
      <c r="J129" s="16"/>
    </row>
    <row r="130" spans="1:10" x14ac:dyDescent="0.25">
      <c r="A130" t="s">
        <v>109</v>
      </c>
      <c r="B130" s="2">
        <v>1000</v>
      </c>
      <c r="C130" s="2">
        <v>0</v>
      </c>
      <c r="D130" s="2">
        <v>267.82</v>
      </c>
      <c r="E130" s="2">
        <v>267.82</v>
      </c>
      <c r="F130" s="2">
        <v>732.18</v>
      </c>
      <c r="G130">
        <v>73.22</v>
      </c>
      <c r="J130" s="8"/>
    </row>
    <row r="131" spans="1:10" x14ac:dyDescent="0.25">
      <c r="B131" s="2"/>
      <c r="C131" s="2"/>
      <c r="D131" s="2"/>
      <c r="E131" s="2"/>
      <c r="F131" s="2"/>
      <c r="H131" s="1"/>
      <c r="I131" s="1"/>
      <c r="J131" s="8"/>
    </row>
    <row r="132" spans="1:10" x14ac:dyDescent="0.25">
      <c r="A132" s="1" t="s">
        <v>110</v>
      </c>
      <c r="B132" s="3">
        <v>309950</v>
      </c>
      <c r="C132" s="3">
        <v>27029.46</v>
      </c>
      <c r="D132" s="3">
        <v>79300.45</v>
      </c>
      <c r="E132" s="3">
        <v>106329.91</v>
      </c>
      <c r="F132" s="3">
        <v>203620.09</v>
      </c>
      <c r="G132" s="1">
        <v>65.69</v>
      </c>
      <c r="H132" s="1"/>
      <c r="I132" s="1"/>
      <c r="J132" s="8"/>
    </row>
    <row r="133" spans="1:10" x14ac:dyDescent="0.25">
      <c r="A133" s="1"/>
      <c r="B133" s="3"/>
      <c r="C133" s="3"/>
      <c r="D133" s="3"/>
      <c r="E133" s="3"/>
      <c r="F133" s="3"/>
      <c r="G133" s="1"/>
      <c r="H133" s="1"/>
      <c r="I133" s="1"/>
      <c r="J133" s="8"/>
    </row>
    <row r="134" spans="1:10" x14ac:dyDescent="0.25">
      <c r="A134" s="1" t="s">
        <v>111</v>
      </c>
      <c r="B134" s="3"/>
      <c r="C134" s="3"/>
      <c r="D134" s="3"/>
      <c r="E134" s="3"/>
      <c r="F134" s="3"/>
      <c r="G134" s="1"/>
      <c r="J134" s="8"/>
    </row>
    <row r="135" spans="1:10" x14ac:dyDescent="0.25">
      <c r="A135" t="s">
        <v>112</v>
      </c>
      <c r="B135" s="2">
        <v>0</v>
      </c>
      <c r="C135" s="2">
        <v>0</v>
      </c>
      <c r="D135" s="2">
        <v>0</v>
      </c>
      <c r="E135" s="2">
        <v>0</v>
      </c>
      <c r="F135" s="2">
        <v>0</v>
      </c>
      <c r="G135">
        <v>0</v>
      </c>
      <c r="J135" s="8"/>
    </row>
    <row r="136" spans="1:10" x14ac:dyDescent="0.25">
      <c r="B136" s="2"/>
      <c r="C136" s="2"/>
      <c r="D136" s="2"/>
      <c r="E136" s="2"/>
      <c r="F136" s="2"/>
      <c r="H136" s="1"/>
      <c r="I136" s="1"/>
      <c r="J136" s="8"/>
    </row>
    <row r="137" spans="1:10" x14ac:dyDescent="0.25">
      <c r="A137" s="1" t="s">
        <v>113</v>
      </c>
      <c r="B137" s="3">
        <v>0</v>
      </c>
      <c r="C137" s="3">
        <v>0</v>
      </c>
      <c r="D137" s="3">
        <v>0</v>
      </c>
      <c r="E137" s="3">
        <v>0</v>
      </c>
      <c r="F137" s="3">
        <v>0</v>
      </c>
      <c r="G137" s="1">
        <v>0</v>
      </c>
      <c r="H137" s="1"/>
      <c r="I137" s="1"/>
      <c r="J137" s="8"/>
    </row>
    <row r="138" spans="1:10" x14ac:dyDescent="0.25">
      <c r="A138" s="1"/>
      <c r="B138" s="3"/>
      <c r="C138" s="3"/>
      <c r="D138" s="3"/>
      <c r="E138" s="3"/>
      <c r="F138" s="3"/>
      <c r="G138" s="1"/>
      <c r="H138" s="1"/>
      <c r="I138" s="1"/>
      <c r="J138" s="5"/>
    </row>
    <row r="139" spans="1:10" x14ac:dyDescent="0.25">
      <c r="A139" s="1" t="s">
        <v>114</v>
      </c>
      <c r="B139" s="3"/>
      <c r="C139" s="3"/>
      <c r="D139" s="3"/>
      <c r="E139" s="3"/>
      <c r="F139" s="3"/>
      <c r="G139" s="1"/>
      <c r="J139" s="5"/>
    </row>
    <row r="140" spans="1:10" x14ac:dyDescent="0.25">
      <c r="A140" t="s">
        <v>115</v>
      </c>
      <c r="B140" s="2">
        <v>6975</v>
      </c>
      <c r="C140" s="2">
        <v>0</v>
      </c>
      <c r="D140" s="2">
        <v>6974.98</v>
      </c>
      <c r="E140" s="2">
        <v>6974.98</v>
      </c>
      <c r="F140" s="2">
        <v>0.02</v>
      </c>
      <c r="G140">
        <v>0</v>
      </c>
    </row>
    <row r="141" spans="1:10" x14ac:dyDescent="0.25">
      <c r="A141" t="s">
        <v>116</v>
      </c>
      <c r="B141" s="2">
        <v>3551</v>
      </c>
      <c r="C141" s="2">
        <v>0</v>
      </c>
      <c r="D141" s="2">
        <v>0</v>
      </c>
      <c r="E141" s="2">
        <v>0</v>
      </c>
      <c r="F141" s="2">
        <v>3551</v>
      </c>
      <c r="G141">
        <v>100</v>
      </c>
      <c r="J141" s="5" t="s">
        <v>175</v>
      </c>
    </row>
    <row r="142" spans="1:10" x14ac:dyDescent="0.25">
      <c r="A142" t="s">
        <v>117</v>
      </c>
      <c r="B142" s="2">
        <v>12696</v>
      </c>
      <c r="C142" s="2">
        <v>0</v>
      </c>
      <c r="D142" s="2">
        <v>9329</v>
      </c>
      <c r="E142" s="2">
        <v>9329</v>
      </c>
      <c r="F142" s="2">
        <v>3367</v>
      </c>
      <c r="G142">
        <v>26.52</v>
      </c>
      <c r="J142" s="5" t="s">
        <v>176</v>
      </c>
    </row>
    <row r="143" spans="1:10" x14ac:dyDescent="0.25">
      <c r="A143" t="s">
        <v>118</v>
      </c>
      <c r="B143" s="2">
        <v>4284</v>
      </c>
      <c r="C143" s="2">
        <v>0</v>
      </c>
      <c r="D143" s="2">
        <v>4284</v>
      </c>
      <c r="E143" s="2">
        <v>4284</v>
      </c>
      <c r="F143" s="2">
        <v>0</v>
      </c>
      <c r="G143">
        <v>0</v>
      </c>
      <c r="J143" s="5"/>
    </row>
    <row r="144" spans="1:10" x14ac:dyDescent="0.25">
      <c r="A144" t="s">
        <v>119</v>
      </c>
      <c r="B144" s="2">
        <v>9011</v>
      </c>
      <c r="C144" s="2">
        <v>0</v>
      </c>
      <c r="D144" s="2">
        <v>9011</v>
      </c>
      <c r="E144" s="2">
        <v>9011</v>
      </c>
      <c r="F144" s="2">
        <v>0</v>
      </c>
      <c r="G144">
        <v>0</v>
      </c>
      <c r="J144" s="5"/>
    </row>
    <row r="145" spans="1:10" x14ac:dyDescent="0.25">
      <c r="A145" t="s">
        <v>120</v>
      </c>
      <c r="B145" s="2">
        <v>1175</v>
      </c>
      <c r="C145" s="2">
        <v>0</v>
      </c>
      <c r="D145" s="2">
        <v>1173.5899999999999</v>
      </c>
      <c r="E145" s="2">
        <v>1173.5899999999999</v>
      </c>
      <c r="F145" s="2">
        <v>1.41</v>
      </c>
      <c r="G145">
        <v>0.12</v>
      </c>
      <c r="J145" s="5"/>
    </row>
    <row r="146" spans="1:10" x14ac:dyDescent="0.25">
      <c r="A146" t="s">
        <v>121</v>
      </c>
      <c r="B146" s="2">
        <v>0</v>
      </c>
      <c r="C146" s="2">
        <v>0</v>
      </c>
      <c r="D146" s="2">
        <v>0</v>
      </c>
      <c r="E146" s="2">
        <v>0</v>
      </c>
      <c r="F146" s="2">
        <v>0</v>
      </c>
      <c r="G146">
        <v>0</v>
      </c>
      <c r="J146" s="5"/>
    </row>
    <row r="147" spans="1:10" x14ac:dyDescent="0.25">
      <c r="A147" t="s">
        <v>122</v>
      </c>
      <c r="B147" s="2">
        <v>1200</v>
      </c>
      <c r="C147" s="2">
        <v>0</v>
      </c>
      <c r="D147" s="2">
        <v>1200</v>
      </c>
      <c r="E147" s="2">
        <v>1200</v>
      </c>
      <c r="F147" s="2">
        <v>0</v>
      </c>
      <c r="G147">
        <v>0</v>
      </c>
      <c r="J147" s="5"/>
    </row>
    <row r="148" spans="1:10" x14ac:dyDescent="0.25">
      <c r="A148" t="s">
        <v>123</v>
      </c>
      <c r="B148" s="2">
        <v>2954</v>
      </c>
      <c r="C148" s="2">
        <v>0</v>
      </c>
      <c r="D148" s="2">
        <v>2953.61</v>
      </c>
      <c r="E148" s="2">
        <v>2953.61</v>
      </c>
      <c r="F148" s="2">
        <v>0.39</v>
      </c>
      <c r="G148">
        <v>0.01</v>
      </c>
      <c r="J148" s="5"/>
    </row>
    <row r="149" spans="1:10" x14ac:dyDescent="0.25">
      <c r="A149" t="s">
        <v>124</v>
      </c>
      <c r="B149" s="2">
        <v>5468</v>
      </c>
      <c r="C149" s="2">
        <v>0</v>
      </c>
      <c r="D149" s="2">
        <v>3234</v>
      </c>
      <c r="E149" s="2">
        <v>3234</v>
      </c>
      <c r="F149" s="2">
        <v>2234</v>
      </c>
      <c r="G149">
        <v>40.86</v>
      </c>
      <c r="J149" s="5"/>
    </row>
    <row r="150" spans="1:10" x14ac:dyDescent="0.25">
      <c r="A150" t="s">
        <v>125</v>
      </c>
      <c r="B150" s="2">
        <v>6440</v>
      </c>
      <c r="C150" s="2">
        <v>0</v>
      </c>
      <c r="D150" s="2">
        <v>6437.76</v>
      </c>
      <c r="E150" s="2">
        <v>6437.76</v>
      </c>
      <c r="F150" s="2">
        <v>2.2400000000000002</v>
      </c>
      <c r="G150">
        <v>0.03</v>
      </c>
      <c r="J150" s="5"/>
    </row>
    <row r="151" spans="1:10" x14ac:dyDescent="0.25">
      <c r="A151" t="s">
        <v>126</v>
      </c>
      <c r="B151" s="2">
        <v>319</v>
      </c>
      <c r="C151" s="2">
        <v>0</v>
      </c>
      <c r="D151" s="2">
        <v>319</v>
      </c>
      <c r="E151" s="2">
        <v>319</v>
      </c>
      <c r="F151" s="2">
        <v>0</v>
      </c>
      <c r="G151">
        <v>0</v>
      </c>
      <c r="J151" s="5"/>
    </row>
    <row r="152" spans="1:10" x14ac:dyDescent="0.25">
      <c r="A152" t="s">
        <v>127</v>
      </c>
      <c r="B152" s="2">
        <v>1805</v>
      </c>
      <c r="C152" s="2">
        <v>0</v>
      </c>
      <c r="D152" s="2">
        <v>1803</v>
      </c>
      <c r="E152" s="2">
        <v>1803</v>
      </c>
      <c r="F152" s="2">
        <v>2</v>
      </c>
      <c r="G152">
        <v>0.11</v>
      </c>
      <c r="J152" s="8"/>
    </row>
    <row r="153" spans="1:10" x14ac:dyDescent="0.25">
      <c r="A153" t="s">
        <v>128</v>
      </c>
      <c r="B153" s="2">
        <v>0</v>
      </c>
      <c r="C153" s="2">
        <v>0</v>
      </c>
      <c r="D153" s="2">
        <v>0</v>
      </c>
      <c r="E153" s="2">
        <v>0</v>
      </c>
      <c r="F153" s="2">
        <v>0</v>
      </c>
      <c r="G153">
        <v>0</v>
      </c>
      <c r="J153" s="16"/>
    </row>
    <row r="154" spans="1:10" x14ac:dyDescent="0.25">
      <c r="A154" t="s">
        <v>160</v>
      </c>
      <c r="B154" s="2">
        <v>0</v>
      </c>
      <c r="C154" s="2">
        <v>0</v>
      </c>
      <c r="D154" s="2">
        <v>0</v>
      </c>
      <c r="E154" s="2">
        <v>0</v>
      </c>
      <c r="F154" s="2">
        <v>0</v>
      </c>
      <c r="G154">
        <v>0</v>
      </c>
    </row>
    <row r="155" spans="1:10" ht="30" x14ac:dyDescent="0.25">
      <c r="A155" t="s">
        <v>167</v>
      </c>
      <c r="B155" s="2">
        <v>2888</v>
      </c>
      <c r="C155" s="2">
        <v>0</v>
      </c>
      <c r="D155" s="2">
        <v>9803.92</v>
      </c>
      <c r="E155" s="2">
        <v>9803.92</v>
      </c>
      <c r="F155" s="2">
        <v>-6915.92</v>
      </c>
      <c r="G155">
        <v>-239.47</v>
      </c>
      <c r="J155" s="16" t="s">
        <v>177</v>
      </c>
    </row>
    <row r="156" spans="1:10" x14ac:dyDescent="0.25">
      <c r="B156" s="2"/>
      <c r="C156" s="2"/>
      <c r="D156" s="2"/>
      <c r="E156" s="2"/>
      <c r="F156" s="2"/>
      <c r="H156" s="1"/>
      <c r="I156" s="1"/>
      <c r="J156" s="8"/>
    </row>
    <row r="157" spans="1:10" x14ac:dyDescent="0.25">
      <c r="A157" s="1" t="s">
        <v>129</v>
      </c>
      <c r="B157" s="3">
        <v>58766</v>
      </c>
      <c r="C157" s="3">
        <v>0</v>
      </c>
      <c r="D157" s="3">
        <v>56523.86</v>
      </c>
      <c r="E157" s="3">
        <v>56523.86</v>
      </c>
      <c r="F157" s="3">
        <v>2242.14</v>
      </c>
      <c r="G157" s="1">
        <v>3.82</v>
      </c>
      <c r="H157" s="1"/>
      <c r="I157" s="1"/>
      <c r="J157" s="17"/>
    </row>
    <row r="158" spans="1:10" x14ac:dyDescent="0.25">
      <c r="A158" s="1"/>
      <c r="B158" s="3"/>
      <c r="C158" s="3"/>
      <c r="D158" s="3"/>
      <c r="E158" s="3"/>
      <c r="F158" s="3"/>
      <c r="G158" s="1"/>
      <c r="H158" s="1"/>
      <c r="I158" s="1"/>
      <c r="J158" s="17"/>
    </row>
    <row r="159" spans="1:10" x14ac:dyDescent="0.25">
      <c r="A159" s="1" t="s">
        <v>130</v>
      </c>
      <c r="B159" s="3">
        <v>2547862</v>
      </c>
      <c r="C159" s="3">
        <v>960329.79</v>
      </c>
      <c r="D159" s="3">
        <v>909128.92</v>
      </c>
      <c r="E159" s="3">
        <v>1869458.71</v>
      </c>
      <c r="F159" s="3">
        <v>678403.29</v>
      </c>
      <c r="G159" s="1">
        <v>26.63</v>
      </c>
      <c r="H159" s="1"/>
      <c r="I159" s="1"/>
      <c r="J159" s="5"/>
    </row>
    <row r="160" spans="1:10" x14ac:dyDescent="0.25">
      <c r="A160" s="1"/>
      <c r="B160" s="3"/>
      <c r="C160" s="3"/>
      <c r="D160" s="3"/>
      <c r="E160" s="3"/>
      <c r="F160" s="3"/>
      <c r="G160" s="1"/>
      <c r="H160" s="1"/>
      <c r="I160" s="1"/>
      <c r="J160" s="5"/>
    </row>
    <row r="161" spans="1:17" x14ac:dyDescent="0.25">
      <c r="A161" s="1"/>
      <c r="B161" s="3"/>
      <c r="C161" s="3"/>
      <c r="D161" s="3"/>
      <c r="E161" s="3"/>
      <c r="F161" s="3"/>
      <c r="G161" s="1"/>
      <c r="H161" s="1"/>
      <c r="I161" s="1"/>
      <c r="J161" s="5"/>
    </row>
    <row r="162" spans="1:17" x14ac:dyDescent="0.25">
      <c r="A162" s="1" t="s">
        <v>131</v>
      </c>
      <c r="B162" s="3"/>
      <c r="C162" s="3"/>
      <c r="D162" s="3"/>
      <c r="E162" s="3"/>
      <c r="F162" s="3"/>
      <c r="G162" s="1"/>
      <c r="J162" s="5"/>
    </row>
    <row r="163" spans="1:17" x14ac:dyDescent="0.25">
      <c r="A163" t="s">
        <v>132</v>
      </c>
      <c r="B163" s="2">
        <v>0</v>
      </c>
      <c r="C163" s="2">
        <v>0</v>
      </c>
      <c r="D163" s="2">
        <v>0</v>
      </c>
      <c r="E163" s="2">
        <v>0</v>
      </c>
      <c r="F163" s="2">
        <v>0</v>
      </c>
      <c r="G163">
        <v>0</v>
      </c>
      <c r="J163" s="5"/>
    </row>
    <row r="164" spans="1:17" ht="30" x14ac:dyDescent="0.25">
      <c r="A164" t="s">
        <v>181</v>
      </c>
      <c r="B164" s="2">
        <v>0</v>
      </c>
      <c r="C164" s="2">
        <v>0</v>
      </c>
      <c r="D164" s="2">
        <v>-7947</v>
      </c>
      <c r="E164" s="2">
        <v>-7947</v>
      </c>
      <c r="F164" s="2">
        <v>7947</v>
      </c>
      <c r="G164">
        <v>0</v>
      </c>
      <c r="J164" s="5" t="s">
        <v>192</v>
      </c>
    </row>
    <row r="165" spans="1:17" x14ac:dyDescent="0.25">
      <c r="A165" t="s">
        <v>165</v>
      </c>
      <c r="B165" s="2">
        <v>0</v>
      </c>
      <c r="C165" s="2">
        <v>0</v>
      </c>
      <c r="D165" s="2">
        <v>0</v>
      </c>
      <c r="E165" s="2">
        <v>0</v>
      </c>
      <c r="F165" s="2">
        <v>0</v>
      </c>
      <c r="G165">
        <v>0</v>
      </c>
      <c r="J165" s="5"/>
    </row>
    <row r="166" spans="1:17" x14ac:dyDescent="0.25">
      <c r="A166" t="s">
        <v>133</v>
      </c>
      <c r="B166" s="2">
        <v>-20100</v>
      </c>
      <c r="C166" s="2">
        <v>0</v>
      </c>
      <c r="D166" s="2">
        <v>-8375</v>
      </c>
      <c r="E166" s="2">
        <v>-8375</v>
      </c>
      <c r="F166" s="2">
        <v>-11725</v>
      </c>
      <c r="G166">
        <v>58.33</v>
      </c>
      <c r="H166" s="2"/>
      <c r="I166" s="2"/>
      <c r="J166" s="5"/>
    </row>
    <row r="167" spans="1:17" x14ac:dyDescent="0.25">
      <c r="A167" t="s">
        <v>134</v>
      </c>
      <c r="B167" s="2">
        <v>-86527</v>
      </c>
      <c r="C167" s="2">
        <v>0</v>
      </c>
      <c r="D167" s="2">
        <v>-79744</v>
      </c>
      <c r="E167" s="2">
        <v>-79744</v>
      </c>
      <c r="F167" s="2">
        <v>-6783</v>
      </c>
      <c r="G167">
        <v>7.84</v>
      </c>
      <c r="J167" s="5" t="s">
        <v>187</v>
      </c>
    </row>
    <row r="168" spans="1:17" x14ac:dyDescent="0.25">
      <c r="A168" t="s">
        <v>135</v>
      </c>
      <c r="B168" s="2">
        <v>-92665</v>
      </c>
      <c r="C168" s="2">
        <v>0</v>
      </c>
      <c r="D168" s="2">
        <v>-71075</v>
      </c>
      <c r="E168" s="2">
        <v>-71075</v>
      </c>
      <c r="F168" s="2">
        <v>-21590</v>
      </c>
      <c r="G168">
        <v>23.3</v>
      </c>
      <c r="J168" s="5" t="s">
        <v>188</v>
      </c>
    </row>
    <row r="169" spans="1:17" x14ac:dyDescent="0.25">
      <c r="A169" t="s">
        <v>161</v>
      </c>
      <c r="B169" s="2">
        <v>0</v>
      </c>
      <c r="C169" s="2">
        <v>0</v>
      </c>
      <c r="D169" s="2">
        <v>0</v>
      </c>
      <c r="E169" s="2">
        <v>0</v>
      </c>
      <c r="F169" s="2">
        <v>0</v>
      </c>
      <c r="G169">
        <v>0</v>
      </c>
      <c r="J169" s="5"/>
    </row>
    <row r="170" spans="1:17" x14ac:dyDescent="0.25">
      <c r="A170" t="s">
        <v>164</v>
      </c>
      <c r="B170" s="2">
        <v>-25829</v>
      </c>
      <c r="C170" s="2">
        <v>0</v>
      </c>
      <c r="D170" s="2">
        <v>-10519</v>
      </c>
      <c r="E170" s="2">
        <v>-10519</v>
      </c>
      <c r="F170" s="2">
        <v>-15310</v>
      </c>
      <c r="G170">
        <v>59.27</v>
      </c>
      <c r="J170" s="5" t="s">
        <v>189</v>
      </c>
    </row>
    <row r="171" spans="1:17" x14ac:dyDescent="0.25">
      <c r="A171" t="s">
        <v>168</v>
      </c>
      <c r="B171" s="2">
        <v>-72968</v>
      </c>
      <c r="C171" s="2">
        <v>0</v>
      </c>
      <c r="D171" s="2">
        <v>-29718</v>
      </c>
      <c r="E171" s="2">
        <v>-29718</v>
      </c>
      <c r="F171" s="2">
        <v>-43250</v>
      </c>
      <c r="G171">
        <v>59.27</v>
      </c>
      <c r="J171" s="5" t="s">
        <v>189</v>
      </c>
    </row>
    <row r="172" spans="1:17" s="1" customFormat="1" x14ac:dyDescent="0.25">
      <c r="A172" t="s">
        <v>136</v>
      </c>
      <c r="B172" s="2">
        <v>0</v>
      </c>
      <c r="C172" s="2">
        <v>0</v>
      </c>
      <c r="D172" s="2">
        <v>0</v>
      </c>
      <c r="E172" s="2">
        <v>0</v>
      </c>
      <c r="F172" s="2">
        <v>0</v>
      </c>
      <c r="G172">
        <v>0</v>
      </c>
      <c r="H172"/>
      <c r="I172"/>
      <c r="J172" s="16"/>
    </row>
    <row r="173" spans="1:17" s="1" customFormat="1" x14ac:dyDescent="0.25">
      <c r="A173" t="s">
        <v>137</v>
      </c>
      <c r="B173" s="2">
        <v>0</v>
      </c>
      <c r="C173" s="2">
        <v>0</v>
      </c>
      <c r="D173" s="2">
        <v>0</v>
      </c>
      <c r="E173" s="2">
        <v>0</v>
      </c>
      <c r="F173" s="2">
        <v>0</v>
      </c>
      <c r="G173">
        <v>0</v>
      </c>
      <c r="H173"/>
      <c r="I173"/>
      <c r="J173" s="8"/>
    </row>
    <row r="174" spans="1:17" s="1" customFormat="1" x14ac:dyDescent="0.25">
      <c r="A174" t="s">
        <v>148</v>
      </c>
      <c r="B174" s="2">
        <v>-2000</v>
      </c>
      <c r="C174" s="2">
        <v>0</v>
      </c>
      <c r="D174" s="2">
        <v>0</v>
      </c>
      <c r="E174" s="2">
        <v>0</v>
      </c>
      <c r="F174" s="2">
        <v>-2000</v>
      </c>
      <c r="G174">
        <v>100</v>
      </c>
      <c r="H174"/>
      <c r="I174"/>
      <c r="J174" s="16"/>
    </row>
    <row r="175" spans="1:17" x14ac:dyDescent="0.25">
      <c r="A175" t="s">
        <v>138</v>
      </c>
      <c r="B175" s="2">
        <v>0</v>
      </c>
      <c r="C175" s="2">
        <v>0</v>
      </c>
      <c r="D175" s="2">
        <v>-51.2</v>
      </c>
      <c r="E175" s="2">
        <v>-51.2</v>
      </c>
      <c r="F175" s="2">
        <v>51.2</v>
      </c>
      <c r="G175">
        <v>0</v>
      </c>
      <c r="J175" s="5"/>
    </row>
    <row r="176" spans="1:17" x14ac:dyDescent="0.25">
      <c r="A176" t="s">
        <v>139</v>
      </c>
      <c r="B176" s="2">
        <v>0</v>
      </c>
      <c r="C176" s="2">
        <v>0</v>
      </c>
      <c r="D176" s="2">
        <v>0</v>
      </c>
      <c r="E176" s="2">
        <v>0</v>
      </c>
      <c r="F176" s="2">
        <v>0</v>
      </c>
      <c r="G176">
        <v>0</v>
      </c>
      <c r="J176" s="16"/>
      <c r="K176" s="1"/>
      <c r="L176" s="1"/>
      <c r="M176" s="1"/>
      <c r="N176" s="1"/>
      <c r="O176" s="1"/>
      <c r="P176" s="1"/>
      <c r="Q176" s="1"/>
    </row>
    <row r="177" spans="1:10" x14ac:dyDescent="0.25">
      <c r="A177" t="s">
        <v>140</v>
      </c>
      <c r="B177" s="2">
        <v>-51500</v>
      </c>
      <c r="C177" s="2">
        <v>0</v>
      </c>
      <c r="D177" s="2">
        <v>-216.42</v>
      </c>
      <c r="E177" s="2">
        <v>-216.42</v>
      </c>
      <c r="F177" s="2">
        <v>-51283.58</v>
      </c>
      <c r="G177">
        <v>99.58</v>
      </c>
      <c r="J177" s="5"/>
    </row>
    <row r="178" spans="1:10" x14ac:dyDescent="0.25">
      <c r="A178" t="s">
        <v>141</v>
      </c>
      <c r="B178" s="2">
        <v>-10000</v>
      </c>
      <c r="C178" s="2">
        <v>0</v>
      </c>
      <c r="D178" s="2">
        <v>-1265</v>
      </c>
      <c r="E178" s="2">
        <v>-1265</v>
      </c>
      <c r="F178" s="2">
        <v>-8735</v>
      </c>
      <c r="G178">
        <v>87.35</v>
      </c>
      <c r="H178" s="2">
        <v>-6000</v>
      </c>
      <c r="I178" s="2">
        <f>F178-H178</f>
        <v>-2735</v>
      </c>
      <c r="J178" s="16" t="s">
        <v>193</v>
      </c>
    </row>
    <row r="179" spans="1:10" x14ac:dyDescent="0.25">
      <c r="A179" t="s">
        <v>142</v>
      </c>
      <c r="B179" s="2">
        <v>0</v>
      </c>
      <c r="C179" s="2">
        <v>0</v>
      </c>
      <c r="D179" s="2">
        <v>0</v>
      </c>
      <c r="E179" s="2">
        <v>0</v>
      </c>
      <c r="F179" s="2">
        <v>0</v>
      </c>
      <c r="G179">
        <v>0</v>
      </c>
      <c r="J179" s="8"/>
    </row>
    <row r="180" spans="1:10" x14ac:dyDescent="0.25">
      <c r="A180" t="s">
        <v>143</v>
      </c>
      <c r="B180" s="2">
        <v>0</v>
      </c>
      <c r="C180" s="2">
        <v>0</v>
      </c>
      <c r="D180" s="2">
        <v>0</v>
      </c>
      <c r="E180" s="2">
        <v>0</v>
      </c>
      <c r="F180" s="2">
        <v>0</v>
      </c>
      <c r="G180">
        <v>0</v>
      </c>
      <c r="J180" s="8"/>
    </row>
    <row r="181" spans="1:10" x14ac:dyDescent="0.25">
      <c r="A181" t="s">
        <v>144</v>
      </c>
      <c r="B181" s="2">
        <v>0</v>
      </c>
      <c r="C181" s="2">
        <v>0</v>
      </c>
      <c r="D181" s="2">
        <v>-750</v>
      </c>
      <c r="E181" s="2">
        <v>-750</v>
      </c>
      <c r="F181" s="2">
        <v>750</v>
      </c>
      <c r="G181">
        <v>0</v>
      </c>
      <c r="J181" s="5"/>
    </row>
    <row r="182" spans="1:10" x14ac:dyDescent="0.25">
      <c r="A182" t="s">
        <v>145</v>
      </c>
      <c r="B182" s="2">
        <v>-2400</v>
      </c>
      <c r="C182" s="2">
        <v>0</v>
      </c>
      <c r="D182" s="2">
        <v>-961.3</v>
      </c>
      <c r="E182" s="2">
        <v>-961.3</v>
      </c>
      <c r="F182" s="2">
        <v>-1438.7</v>
      </c>
      <c r="G182">
        <v>59.95</v>
      </c>
      <c r="J182" s="5"/>
    </row>
    <row r="183" spans="1:10" x14ac:dyDescent="0.25">
      <c r="A183" t="s">
        <v>149</v>
      </c>
      <c r="B183" s="2">
        <v>0</v>
      </c>
      <c r="C183" s="2">
        <v>0</v>
      </c>
      <c r="D183" s="2">
        <v>-739</v>
      </c>
      <c r="E183" s="2">
        <v>-739</v>
      </c>
      <c r="F183" s="2">
        <v>739</v>
      </c>
      <c r="G183">
        <v>0</v>
      </c>
      <c r="H183" s="1"/>
      <c r="I183" s="1"/>
      <c r="J183" s="5"/>
    </row>
    <row r="184" spans="1:10" x14ac:dyDescent="0.25">
      <c r="B184" s="2"/>
      <c r="C184" s="2"/>
      <c r="D184" s="2"/>
      <c r="E184" s="2"/>
      <c r="F184" s="2"/>
      <c r="H184" s="1"/>
      <c r="I184" s="1"/>
      <c r="J184" s="5"/>
    </row>
    <row r="185" spans="1:10" x14ac:dyDescent="0.25">
      <c r="A185" s="1" t="s">
        <v>146</v>
      </c>
      <c r="B185" s="3">
        <v>-363989</v>
      </c>
      <c r="C185" s="3">
        <v>0</v>
      </c>
      <c r="D185" s="3">
        <v>-211360.92</v>
      </c>
      <c r="E185" s="3">
        <v>-211360.92</v>
      </c>
      <c r="F185" s="3">
        <v>-152628.07999999999</v>
      </c>
      <c r="G185" s="1">
        <v>41.93</v>
      </c>
      <c r="H185" s="3"/>
      <c r="I185" s="1"/>
      <c r="J185" s="6"/>
    </row>
    <row r="186" spans="1:10" x14ac:dyDescent="0.25">
      <c r="A186" s="1"/>
      <c r="B186" s="3"/>
      <c r="C186" s="3"/>
      <c r="D186" s="3"/>
      <c r="E186" s="3"/>
      <c r="F186" s="3"/>
      <c r="G186" s="1"/>
    </row>
    <row r="187" spans="1:10" x14ac:dyDescent="0.25">
      <c r="A187" s="1" t="s">
        <v>147</v>
      </c>
      <c r="B187" s="3">
        <v>2183873</v>
      </c>
      <c r="C187" s="3">
        <v>960329.79</v>
      </c>
      <c r="D187" s="3">
        <v>697768</v>
      </c>
      <c r="E187" s="3">
        <v>1658097.79</v>
      </c>
      <c r="F187" s="3">
        <v>525775.21</v>
      </c>
      <c r="G187" s="1">
        <v>24.08</v>
      </c>
    </row>
    <row r="188" spans="1:10" x14ac:dyDescent="0.25">
      <c r="B188" s="2"/>
      <c r="C188" s="2"/>
      <c r="D188" s="2"/>
      <c r="E188" s="2"/>
      <c r="F188" s="2"/>
    </row>
    <row r="189" spans="1:10" x14ac:dyDescent="0.25">
      <c r="B189" s="2"/>
      <c r="C189" s="2"/>
      <c r="D189" s="2"/>
      <c r="E189" s="2"/>
      <c r="F189" s="2"/>
    </row>
    <row r="190" spans="1:10" x14ac:dyDescent="0.25">
      <c r="A190" s="18" t="s">
        <v>172</v>
      </c>
      <c r="B190" s="2">
        <f>B187</f>
        <v>2183873</v>
      </c>
      <c r="C190" s="2"/>
      <c r="D190" s="2"/>
      <c r="E190" s="2"/>
      <c r="F190" s="2"/>
    </row>
    <row r="191" spans="1:10" x14ac:dyDescent="0.25">
      <c r="A191" s="11" t="s">
        <v>171</v>
      </c>
      <c r="B191" s="2">
        <v>201790</v>
      </c>
      <c r="C191" s="2"/>
      <c r="D191" s="2"/>
      <c r="E191" s="2"/>
      <c r="F191" s="2"/>
    </row>
    <row r="192" spans="1:10" x14ac:dyDescent="0.25">
      <c r="A192" s="11" t="s">
        <v>173</v>
      </c>
      <c r="B192" s="2">
        <f>B190-B191</f>
        <v>1982083</v>
      </c>
      <c r="C192" s="2"/>
      <c r="D192" s="2"/>
      <c r="E192" s="2"/>
      <c r="F192" s="2"/>
    </row>
    <row r="193" spans="1:6" x14ac:dyDescent="0.25">
      <c r="A193" s="11">
        <v>0.08</v>
      </c>
      <c r="B193" s="2">
        <f>B192*8/100</f>
        <v>158566.64000000001</v>
      </c>
      <c r="C193" s="2"/>
      <c r="D193" s="2"/>
      <c r="E193" s="2"/>
      <c r="F193" s="2"/>
    </row>
    <row r="194" spans="1:6" x14ac:dyDescent="0.25">
      <c r="A194" s="11">
        <v>0.16</v>
      </c>
      <c r="B194" s="2">
        <f>B192*16/100</f>
        <v>317133.28000000003</v>
      </c>
      <c r="C194" s="2"/>
      <c r="D194" s="2"/>
    </row>
    <row r="195" spans="1:6" x14ac:dyDescent="0.25">
      <c r="A195" s="14"/>
      <c r="B195" s="13"/>
      <c r="C195" s="12"/>
      <c r="D195" s="12"/>
      <c r="E195" s="6"/>
      <c r="F195" s="7"/>
    </row>
    <row r="196" spans="1:6" x14ac:dyDescent="0.25">
      <c r="A196" s="19"/>
      <c r="B196" s="20"/>
      <c r="C196" s="12"/>
      <c r="D196" s="12"/>
      <c r="E196" s="6"/>
      <c r="F196" s="7"/>
    </row>
    <row r="197" spans="1:6" x14ac:dyDescent="0.25">
      <c r="A197" s="11"/>
      <c r="B197" s="2"/>
      <c r="C197" s="12"/>
      <c r="D197" s="12"/>
      <c r="E197" s="6"/>
      <c r="F197" s="7"/>
    </row>
    <row r="198" spans="1:6" x14ac:dyDescent="0.25">
      <c r="A198" s="11"/>
      <c r="B198" s="2"/>
      <c r="D198" s="6"/>
      <c r="E198" s="6"/>
      <c r="F198" s="7"/>
    </row>
    <row r="199" spans="1:6" x14ac:dyDescent="0.25">
      <c r="A199" s="14"/>
      <c r="B199" s="13"/>
      <c r="C199" s="3"/>
      <c r="D199" s="9"/>
      <c r="F199" s="4"/>
    </row>
    <row r="200" spans="1:6" x14ac:dyDescent="0.25">
      <c r="A200" s="19"/>
      <c r="B200" s="20"/>
      <c r="D200" s="6"/>
      <c r="E200" s="6"/>
      <c r="F200" s="7"/>
    </row>
    <row r="201" spans="1:6" x14ac:dyDescent="0.25">
      <c r="A201" s="1"/>
      <c r="B201" s="3"/>
      <c r="F201" s="2"/>
    </row>
    <row r="202" spans="1:6" x14ac:dyDescent="0.25">
      <c r="F202" s="2"/>
    </row>
    <row r="203" spans="1:6" x14ac:dyDescent="0.25">
      <c r="B203" s="2"/>
      <c r="E203" s="1"/>
      <c r="F203" s="13"/>
    </row>
    <row r="204" spans="1:6" x14ac:dyDescent="0.25">
      <c r="B204" s="2"/>
      <c r="F204" s="4"/>
    </row>
    <row r="205" spans="1:6" x14ac:dyDescent="0.25">
      <c r="E205" s="1"/>
      <c r="F205" s="1"/>
    </row>
    <row r="206" spans="1:6" x14ac:dyDescent="0.25">
      <c r="B206" s="6"/>
      <c r="C206" s="6"/>
      <c r="D206" s="7"/>
    </row>
    <row r="207" spans="1:6" x14ac:dyDescent="0.25">
      <c r="D207" s="2"/>
    </row>
    <row r="208" spans="1:6" x14ac:dyDescent="0.25">
      <c r="D208" s="2"/>
    </row>
    <row r="209" spans="3:4" x14ac:dyDescent="0.25">
      <c r="C209" s="1"/>
      <c r="D209" s="13"/>
    </row>
    <row r="210" spans="3:4" x14ac:dyDescent="0.25">
      <c r="D210" s="4"/>
    </row>
    <row r="212" spans="3:4" x14ac:dyDescent="0.25">
      <c r="D212" s="2"/>
    </row>
  </sheetData>
  <pageMargins left="0.7" right="0.7" top="0.75" bottom="0.75" header="0.3" footer="0.3"/>
  <pageSetup paperSize="9"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Spend to 14-09-20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 Wadsworth</dc:creator>
  <cp:lastModifiedBy>Cath Wadsworth</cp:lastModifiedBy>
  <cp:lastPrinted>2020-06-24T10:04:59Z</cp:lastPrinted>
  <dcterms:created xsi:type="dcterms:W3CDTF">2015-07-10T14:12:14Z</dcterms:created>
  <dcterms:modified xsi:type="dcterms:W3CDTF">2020-09-15T15:54:38Z</dcterms:modified>
</cp:coreProperties>
</file>