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imary H Drive\Finance\Year 2019-20\Governors\"/>
    </mc:Choice>
  </mc:AlternateContent>
  <bookViews>
    <workbookView xWindow="0" yWindow="0" windowWidth="28800" windowHeight="11790"/>
  </bookViews>
  <sheets>
    <sheet name="Governors Nov 2019" sheetId="1" r:id="rId1"/>
  </sheets>
  <calcPr calcId="152511"/>
</workbook>
</file>

<file path=xl/calcChain.xml><?xml version="1.0" encoding="utf-8"?>
<calcChain xmlns="http://schemas.openxmlformats.org/spreadsheetml/2006/main">
  <c r="I168" i="1" l="1"/>
  <c r="I167" i="1"/>
  <c r="I177" i="1"/>
  <c r="I17" i="1" l="1"/>
  <c r="I18" i="1"/>
  <c r="H184" i="1" l="1"/>
  <c r="I9" i="1" l="1"/>
  <c r="I7" i="1"/>
  <c r="I56" i="1" l="1"/>
  <c r="I37" i="1"/>
  <c r="I25" i="1"/>
  <c r="I15" i="1"/>
  <c r="I14" i="1"/>
  <c r="I13" i="1"/>
  <c r="I12" i="1"/>
  <c r="I10" i="1"/>
  <c r="I184" i="1" l="1"/>
  <c r="I2" i="1" l="1"/>
  <c r="I5" i="1"/>
  <c r="B188" i="1" l="1"/>
  <c r="B190" i="1" s="1"/>
  <c r="B192" i="1" s="1"/>
  <c r="B191" i="1" l="1"/>
</calcChain>
</file>

<file path=xl/sharedStrings.xml><?xml version="1.0" encoding="utf-8"?>
<sst xmlns="http://schemas.openxmlformats.org/spreadsheetml/2006/main" count="200" uniqueCount="198">
  <si>
    <t>Budget</t>
  </si>
  <si>
    <t>Commitment</t>
  </si>
  <si>
    <t>Actual</t>
  </si>
  <si>
    <t>Total</t>
  </si>
  <si>
    <t>Balance</t>
  </si>
  <si>
    <t>% Remaining</t>
  </si>
  <si>
    <t>Contingency</t>
  </si>
  <si>
    <t>Employees</t>
  </si>
  <si>
    <t>Teachers</t>
  </si>
  <si>
    <t>Teachers NI</t>
  </si>
  <si>
    <t>NI salary Scarifice teachers</t>
  </si>
  <si>
    <t>Teachers Superan</t>
  </si>
  <si>
    <t>Supply Teachers</t>
  </si>
  <si>
    <t>Supply NI</t>
  </si>
  <si>
    <t>Supply Superan</t>
  </si>
  <si>
    <t>Agency supply</t>
  </si>
  <si>
    <t>Non-Teaching assisstants</t>
  </si>
  <si>
    <t>TA NI</t>
  </si>
  <si>
    <t>TA Superan</t>
  </si>
  <si>
    <t>Superan Deficit cont</t>
  </si>
  <si>
    <t>Non- Teaching Assisstants - Statemented</t>
  </si>
  <si>
    <t>TWA NI</t>
  </si>
  <si>
    <t>TWA Superan</t>
  </si>
  <si>
    <t>Premises Staff</t>
  </si>
  <si>
    <t>Premises Staff Overtime</t>
  </si>
  <si>
    <t>Premises Staff NI</t>
  </si>
  <si>
    <t>Premises Staff Superan</t>
  </si>
  <si>
    <t>Premises superan deficit cont</t>
  </si>
  <si>
    <t>Admin</t>
  </si>
  <si>
    <t>Admin Overtime</t>
  </si>
  <si>
    <t>Admin Staff NI</t>
  </si>
  <si>
    <t>Admin Staff Superan</t>
  </si>
  <si>
    <t>admin superan deficit cont</t>
  </si>
  <si>
    <t>Midday Supervisor &amp; Lunchtime Controllers</t>
  </si>
  <si>
    <t>Lunchtime Staff NI</t>
  </si>
  <si>
    <t>Lunchtime Staff Superan</t>
  </si>
  <si>
    <t>LC superan deficit cont</t>
  </si>
  <si>
    <t>Teachers - Insurance Premiuns</t>
  </si>
  <si>
    <t>Subsidised Staff Services</t>
  </si>
  <si>
    <t>support staff premiums</t>
  </si>
  <si>
    <t>Sub Total Employees</t>
  </si>
  <si>
    <t>Staff Advertising</t>
  </si>
  <si>
    <t>Interview Exp</t>
  </si>
  <si>
    <t>Recruitment |Exp</t>
  </si>
  <si>
    <t>Training Costs</t>
  </si>
  <si>
    <t>Total Employees</t>
  </si>
  <si>
    <t>Premises</t>
  </si>
  <si>
    <t>Repairs and Maintenance</t>
  </si>
  <si>
    <t>R&amp;M Service Contract</t>
  </si>
  <si>
    <t>Building Works &gt;2000</t>
  </si>
  <si>
    <t>Minor School Improvement</t>
  </si>
  <si>
    <t>Grounds Maintenance</t>
  </si>
  <si>
    <t>Electricity</t>
  </si>
  <si>
    <t>Gas</t>
  </si>
  <si>
    <t>Rates</t>
  </si>
  <si>
    <t>Water Rates</t>
  </si>
  <si>
    <t>Contract Cleaning</t>
  </si>
  <si>
    <t>Refuse Collection</t>
  </si>
  <si>
    <t>Total Premises</t>
  </si>
  <si>
    <t>Transport</t>
  </si>
  <si>
    <t>Public Transport Allow</t>
  </si>
  <si>
    <t>Mileage Allow</t>
  </si>
  <si>
    <t>Total Transport</t>
  </si>
  <si>
    <t>Supplies &amp; Services</t>
  </si>
  <si>
    <t>Equip Purchase</t>
  </si>
  <si>
    <t>Equip Rental</t>
  </si>
  <si>
    <t>Equip R&amp;M</t>
  </si>
  <si>
    <t>Schools equip &gt; £2000</t>
  </si>
  <si>
    <t>Catering Equip</t>
  </si>
  <si>
    <t>Cleaning Equipment</t>
  </si>
  <si>
    <t>Furniture Purchase</t>
  </si>
  <si>
    <t>Materials</t>
  </si>
  <si>
    <t>Cleaning Materials</t>
  </si>
  <si>
    <t>Window cleaning</t>
  </si>
  <si>
    <t>SEN Non-Learning Resources</t>
  </si>
  <si>
    <t>Learning Resources</t>
  </si>
  <si>
    <t>SEN Curric</t>
  </si>
  <si>
    <t>Catering Consumables</t>
  </si>
  <si>
    <t>Catering Payments</t>
  </si>
  <si>
    <t>Free Meals SUbsidy</t>
  </si>
  <si>
    <t>clothing and uniform staff</t>
  </si>
  <si>
    <t>Clothing and Uniform pupils</t>
  </si>
  <si>
    <t>Printing and Design</t>
  </si>
  <si>
    <t>Photocopying</t>
  </si>
  <si>
    <t>Office Stationery</t>
  </si>
  <si>
    <t>Ref Books</t>
  </si>
  <si>
    <t>Consultant Fees</t>
  </si>
  <si>
    <t>Ext Prof Services Non-Curricu</t>
  </si>
  <si>
    <t>Ext proff Services curriculum</t>
  </si>
  <si>
    <t>Postage</t>
  </si>
  <si>
    <t>Telephones</t>
  </si>
  <si>
    <t>Computer Equipment</t>
  </si>
  <si>
    <t>Computer Consumables</t>
  </si>
  <si>
    <t>Computer Maintenance</t>
  </si>
  <si>
    <t>computer lines</t>
  </si>
  <si>
    <t>Computer Software Non Curric</t>
  </si>
  <si>
    <t>ICT Rsources - Purchases</t>
  </si>
  <si>
    <t>ICT Resources Consumables</t>
  </si>
  <si>
    <t>ICT Resources R&amp;M</t>
  </si>
  <si>
    <t>Computer Lines</t>
  </si>
  <si>
    <t>ICT Resources Software Maintenance</t>
  </si>
  <si>
    <t>Refreshments</t>
  </si>
  <si>
    <t>Hospitality</t>
  </si>
  <si>
    <t>Subscriptions</t>
  </si>
  <si>
    <t>Governors Exp</t>
  </si>
  <si>
    <t>Publicity</t>
  </si>
  <si>
    <t>Licences</t>
  </si>
  <si>
    <t>Insurances</t>
  </si>
  <si>
    <t>Insurance - School Journeys</t>
  </si>
  <si>
    <t>Other Expenses</t>
  </si>
  <si>
    <t>ed visits</t>
  </si>
  <si>
    <t>Total Supplies &amp; Services</t>
  </si>
  <si>
    <t>Third Party Payments</t>
  </si>
  <si>
    <t>Reading BC</t>
  </si>
  <si>
    <t>Total Third Party Payments</t>
  </si>
  <si>
    <t>Central Services</t>
  </si>
  <si>
    <t>Financial Services Recharge</t>
  </si>
  <si>
    <t>premises insurance buy back</t>
  </si>
  <si>
    <t>liability ins buy back</t>
  </si>
  <si>
    <t>IT Services Recharge</t>
  </si>
  <si>
    <t>Personnel Services Recharge</t>
  </si>
  <si>
    <t>Health &amp; Safety Recharge</t>
  </si>
  <si>
    <t>valuers services</t>
  </si>
  <si>
    <t>Legal Services Recharge</t>
  </si>
  <si>
    <t>Contract Man Buy Back</t>
  </si>
  <si>
    <t>Services to Pupils Recharge</t>
  </si>
  <si>
    <t>LEA Prof Services Curric</t>
  </si>
  <si>
    <t>LEA Prof Services</t>
  </si>
  <si>
    <t>Governor Services</t>
  </si>
  <si>
    <t>Broadband Services</t>
  </si>
  <si>
    <t>Total Central Services</t>
  </si>
  <si>
    <t>TOTAL EXPENDITURE</t>
  </si>
  <si>
    <t>Income</t>
  </si>
  <si>
    <t>Gov Grants</t>
  </si>
  <si>
    <t>PE Grant</t>
  </si>
  <si>
    <t>Universal Infant Free School Meal Grant</t>
  </si>
  <si>
    <t>Pupil Premium Grant</t>
  </si>
  <si>
    <t xml:space="preserve">Other Grants </t>
  </si>
  <si>
    <t>RB of Windsor and Maidenhead</t>
  </si>
  <si>
    <t>Donations/Private Funds</t>
  </si>
  <si>
    <t>Other Grants</t>
  </si>
  <si>
    <t>Sale of Goods</t>
  </si>
  <si>
    <t>Sale of Services</t>
  </si>
  <si>
    <t>reimbursement of support</t>
  </si>
  <si>
    <t>REimbursement supply</t>
  </si>
  <si>
    <t>Insurance refunds other</t>
  </si>
  <si>
    <t>Lettings Income</t>
  </si>
  <si>
    <t>TOTAL INCOME</t>
  </si>
  <si>
    <t>TOTAL COST CENTRE BUDGET</t>
  </si>
  <si>
    <t>Parental Contributions</t>
  </si>
  <si>
    <t>Other Income</t>
  </si>
  <si>
    <t>Apprent Levey teachers</t>
  </si>
  <si>
    <t>Apprent Levy Supply</t>
  </si>
  <si>
    <t>Apprent Levey TA</t>
  </si>
  <si>
    <t>Superan Deficit TWA</t>
  </si>
  <si>
    <t>Apprent Levy TWA</t>
  </si>
  <si>
    <t>Apprent Levy Premises</t>
  </si>
  <si>
    <t>Apprent Levy Admin</t>
  </si>
  <si>
    <t>Apprent Levy LC</t>
  </si>
  <si>
    <t>Oil</t>
  </si>
  <si>
    <t>Computer Software Maintenance</t>
  </si>
  <si>
    <t>De-delegated Deduction</t>
  </si>
  <si>
    <t>EYFS PP</t>
  </si>
  <si>
    <t>Comment</t>
  </si>
  <si>
    <t>Vehicle Hire Charge</t>
  </si>
  <si>
    <t>Teachers Pay Grant</t>
  </si>
  <si>
    <t>FSM Add Grant</t>
  </si>
  <si>
    <t>Banking Charges</t>
  </si>
  <si>
    <t>Optional Insurance</t>
  </si>
  <si>
    <t>Teachers Pension Grant</t>
  </si>
  <si>
    <t>Total Budget</t>
  </si>
  <si>
    <t>Previous Carry forward</t>
  </si>
  <si>
    <t>Budget minus caryy forward</t>
  </si>
  <si>
    <t xml:space="preserve">Some SLA charges have been booked to different codes to previous years hence some lines over spent and some underspent. Also the optional insurance code is new but budget is on codes </t>
  </si>
  <si>
    <t>this now includes catering (£4375)which was on budget against lea prof services and maintenance buy backs which are on maintenance under R&amp;M Service Contracts (£2300)</t>
  </si>
  <si>
    <t>Catering buy back is now charged to contract man. Tree survey on here but on budget under grounds maintenance</t>
  </si>
  <si>
    <t>This is new code on the budget against insurance and insurance journeys and £55 is on budget line premises insurance for bungalow insurance</t>
  </si>
  <si>
    <t>underspend is bunglaow insuarnce booked to optional insurance</t>
  </si>
  <si>
    <t>Overspend is jobs online which was included in contract man budget line</t>
  </si>
  <si>
    <t>Reminer for Ed Psych and Support for Learning pay as you go</t>
  </si>
  <si>
    <t>SLA charge now coded to new code Optional Insurances</t>
  </si>
  <si>
    <t xml:space="preserve">ST three days to march </t>
  </si>
  <si>
    <t>ICT Learning Resources</t>
  </si>
  <si>
    <t>Lunch cover overtime</t>
  </si>
  <si>
    <t>Includes order for new classroom furniture</t>
  </si>
  <si>
    <t>Sept and Oct back pay</t>
  </si>
  <si>
    <t>sept and cot back pay</t>
  </si>
  <si>
    <t xml:space="preserve">Additional TA support afternoons and new TA </t>
  </si>
  <si>
    <t>LC mat leave saving</t>
  </si>
  <si>
    <t>additional spend covered by income from parents</t>
  </si>
  <si>
    <t>claim for staff</t>
  </si>
  <si>
    <t>clawback for EYFS autumn and spring term estimates</t>
  </si>
  <si>
    <t>Bracknell have said they will pay back the 5 year electrical testing approx £5672. BF should also be paying for the Fire alarm connection at cost of £4300</t>
  </si>
  <si>
    <t>Back pay for Sept and Oct add £3500. Reduction in staff costs from Jan saving £9288</t>
  </si>
  <si>
    <t>Includes supply 2 days a week till March  plus add 20 days supply as required</t>
  </si>
  <si>
    <t>Grant is actually £42560, £7560 more than in the budget</t>
  </si>
  <si>
    <t xml:space="preserve">Additional pay grant £5.3k to cover additional 0.75% pay rise </t>
  </si>
  <si>
    <t xml:space="preserve"> Exp/Income not in budget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</si>
</sst>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xf numFmtId="164" fontId="0" fillId="0" borderId="0" xfId="0" applyNumberFormat="1"/>
    <xf numFmtId="164" fontId="16" fillId="0" borderId="0" xfId="0" applyNumberFormat="1" applyFont="1"/>
    <xf numFmtId="0" fontId="16" fillId="0" borderId="0" xfId="0" applyFont="1" applyAlignment="1">
      <alignment wrapText="1"/>
    </xf>
    <xf numFmtId="0" fontId="0" fillId="0" borderId="0" xfId="0" applyAlignment="1">
      <alignment wrapText="1"/>
    </xf>
    <xf numFmtId="6" fontId="0" fillId="0" borderId="0" xfId="0" applyNumberFormat="1"/>
    <xf numFmtId="0" fontId="0" fillId="0" borderId="0" xfId="0" applyFill="1" applyAlignment="1">
      <alignment wrapText="1"/>
    </xf>
    <xf numFmtId="0" fontId="0" fillId="0" borderId="0" xfId="0" applyFill="1"/>
    <xf numFmtId="6" fontId="0" fillId="0" borderId="0" xfId="0" applyNumberFormat="1" applyFill="1"/>
    <xf numFmtId="0" fontId="16" fillId="0" borderId="0" xfId="0" applyFont="1" applyFill="1" applyAlignment="1">
      <alignment wrapText="1"/>
    </xf>
    <xf numFmtId="6" fontId="16" fillId="0" borderId="0" xfId="0" applyNumberFormat="1" applyFont="1" applyFill="1"/>
    <xf numFmtId="6" fontId="16" fillId="0" borderId="0" xfId="0" applyNumberFormat="1" applyFont="1"/>
    <xf numFmtId="6" fontId="0" fillId="0" borderId="0" xfId="0" applyNumberFormat="1" applyFill="1" applyAlignment="1">
      <alignment wrapText="1"/>
    </xf>
    <xf numFmtId="9" fontId="0" fillId="0" borderId="0" xfId="0" applyNumberFormat="1"/>
    <xf numFmtId="165" fontId="0" fillId="0" borderId="0" xfId="0" applyNumberFormat="1"/>
    <xf numFmtId="164" fontId="0" fillId="0" borderId="0" xfId="0" applyNumberFormat="1" applyFont="1"/>
    <xf numFmtId="9" fontId="0" fillId="0" borderId="0" xfId="0" applyNumberFormat="1" applyFont="1"/>
    <xf numFmtId="0" fontId="16" fillId="0" borderId="0" xfId="0" applyFont="1" applyFill="1"/>
    <xf numFmtId="164" fontId="16" fillId="0" borderId="0" xfId="0" applyNumberFormat="1" applyFont="1" applyFill="1"/>
    <xf numFmtId="6" fontId="16" fillId="0" borderId="0" xfId="0" applyNumberFormat="1" applyFont="1" applyFill="1" applyAlignment="1">
      <alignment wrapText="1"/>
    </xf>
    <xf numFmtId="164" fontId="0" fillId="0" borderId="0" xfId="0" applyNumberFormat="1" applyFill="1"/>
    <xf numFmtId="164" fontId="0" fillId="0" borderId="0" xfId="0" applyNumberFormat="1" applyFill="1" applyAlignment="1">
      <alignment wrapText="1"/>
    </xf>
    <xf numFmtId="0" fontId="0" fillId="0" borderId="0" xfId="0" applyFont="1" applyFill="1" applyAlignment="1">
      <alignment wrapText="1"/>
    </xf>
    <xf numFmtId="164" fontId="16" fillId="0" borderId="0" xfId="0" applyNumberFormat="1" applyFont="1" applyFill="1" applyAlignment="1">
      <alignment wrapText="1"/>
    </xf>
    <xf numFmtId="6" fontId="0" fillId="0" borderId="0" xfId="0" applyNumberFormat="1" applyFont="1" applyFill="1"/>
    <xf numFmtId="6" fontId="0" fillId="0" borderId="0" xfId="0" applyNumberFormat="1" applyFont="1" applyFill="1" applyAlignment="1">
      <alignment wrapText="1"/>
    </xf>
    <xf numFmtId="0" fontId="0"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2"/>
  <sheetViews>
    <sheetView tabSelected="1" topLeftCell="A142" zoomScaleNormal="100" workbookViewId="0">
      <selection activeCell="J175" sqref="J175"/>
    </sheetView>
  </sheetViews>
  <sheetFormatPr defaultRowHeight="15" x14ac:dyDescent="0.25"/>
  <cols>
    <col min="1" max="1" width="32.5703125" customWidth="1"/>
    <col min="2" max="2" width="13.140625" customWidth="1"/>
    <col min="3" max="3" width="11" customWidth="1"/>
    <col min="4" max="4" width="11.42578125" customWidth="1"/>
    <col min="5" max="5" width="11.7109375" customWidth="1"/>
    <col min="6" max="6" width="11.28515625" customWidth="1"/>
    <col min="7" max="7" width="11.140625" customWidth="1"/>
    <col min="8" max="8" width="14.7109375" customWidth="1"/>
    <col min="9" max="9" width="13.85546875" customWidth="1"/>
    <col min="10" max="10" width="60.5703125" customWidth="1"/>
    <col min="13" max="13" width="18.5703125" customWidth="1"/>
  </cols>
  <sheetData>
    <row r="1" spans="1:13" ht="43.5" customHeight="1" x14ac:dyDescent="0.25">
      <c r="B1" s="1" t="s">
        <v>0</v>
      </c>
      <c r="C1" s="1" t="s">
        <v>1</v>
      </c>
      <c r="D1" s="1" t="s">
        <v>2</v>
      </c>
      <c r="E1" s="1" t="s">
        <v>3</v>
      </c>
      <c r="F1" s="1" t="s">
        <v>4</v>
      </c>
      <c r="G1" s="1" t="s">
        <v>5</v>
      </c>
      <c r="H1" s="4" t="s">
        <v>197</v>
      </c>
      <c r="I1" s="1" t="s">
        <v>4</v>
      </c>
      <c r="J1" s="1" t="s">
        <v>163</v>
      </c>
      <c r="K1" s="1"/>
      <c r="L1" s="1"/>
    </row>
    <row r="2" spans="1:13" x14ac:dyDescent="0.25">
      <c r="A2" s="1" t="s">
        <v>6</v>
      </c>
      <c r="B2" s="3">
        <v>139908</v>
      </c>
      <c r="C2" s="3">
        <v>0</v>
      </c>
      <c r="D2" s="3">
        <v>0</v>
      </c>
      <c r="E2" s="3">
        <v>0</v>
      </c>
      <c r="F2" s="3">
        <v>139908</v>
      </c>
      <c r="G2" s="1">
        <v>100</v>
      </c>
      <c r="H2" s="20">
        <v>7225</v>
      </c>
      <c r="I2" s="19">
        <f>F2-H2</f>
        <v>132683</v>
      </c>
      <c r="J2" s="7" t="s">
        <v>191</v>
      </c>
      <c r="K2" s="6"/>
      <c r="L2" s="2"/>
      <c r="M2" s="5"/>
    </row>
    <row r="3" spans="1:13" x14ac:dyDescent="0.25">
      <c r="A3" s="1"/>
      <c r="B3" s="3"/>
      <c r="C3" s="3"/>
      <c r="D3" s="3"/>
      <c r="E3" s="3"/>
      <c r="F3" s="3"/>
      <c r="G3" s="1"/>
      <c r="H3" s="10"/>
      <c r="I3" s="18"/>
      <c r="J3" s="7"/>
    </row>
    <row r="4" spans="1:13" x14ac:dyDescent="0.25">
      <c r="A4" s="1" t="s">
        <v>7</v>
      </c>
      <c r="B4" s="3"/>
      <c r="C4" s="3"/>
      <c r="D4" s="3"/>
      <c r="E4" s="3"/>
      <c r="F4" s="3"/>
      <c r="G4" s="1"/>
      <c r="H4" s="10"/>
      <c r="I4" s="18"/>
      <c r="J4" s="7"/>
    </row>
    <row r="5" spans="1:13" ht="30" x14ac:dyDescent="0.25">
      <c r="A5" s="27" t="s">
        <v>8</v>
      </c>
      <c r="B5" s="16">
        <v>827472</v>
      </c>
      <c r="C5" s="16">
        <v>354337.88</v>
      </c>
      <c r="D5" s="16">
        <v>481516.99</v>
      </c>
      <c r="E5" s="16">
        <v>835854.87</v>
      </c>
      <c r="F5" s="16">
        <v>-8382.8700000000008</v>
      </c>
      <c r="G5" s="27">
        <v>-1.01</v>
      </c>
      <c r="H5" s="26">
        <v>-5788</v>
      </c>
      <c r="I5" s="21">
        <f>F5-H5</f>
        <v>-2594.8700000000008</v>
      </c>
      <c r="J5" s="7" t="s">
        <v>193</v>
      </c>
      <c r="K5" s="6"/>
      <c r="L5" s="2"/>
    </row>
    <row r="6" spans="1:13" x14ac:dyDescent="0.25">
      <c r="A6" t="s">
        <v>151</v>
      </c>
      <c r="B6" s="2">
        <v>4300</v>
      </c>
      <c r="C6" s="2">
        <v>0</v>
      </c>
      <c r="D6" s="2">
        <v>2403.75</v>
      </c>
      <c r="E6" s="2">
        <v>2403.75</v>
      </c>
      <c r="F6" s="2">
        <v>1896.25</v>
      </c>
      <c r="G6">
        <v>44.1</v>
      </c>
      <c r="H6" s="13"/>
      <c r="I6" s="21"/>
      <c r="J6" s="7"/>
      <c r="K6" s="6"/>
      <c r="L6" s="2"/>
    </row>
    <row r="7" spans="1:13" x14ac:dyDescent="0.25">
      <c r="A7" t="s">
        <v>9</v>
      </c>
      <c r="B7" s="2">
        <v>85974</v>
      </c>
      <c r="C7" s="2">
        <v>36793.370000000003</v>
      </c>
      <c r="D7" s="2">
        <v>48822.38</v>
      </c>
      <c r="E7" s="2">
        <v>85615.75</v>
      </c>
      <c r="F7" s="2">
        <v>358.25</v>
      </c>
      <c r="G7">
        <v>0.42</v>
      </c>
      <c r="H7" s="13">
        <v>1000</v>
      </c>
      <c r="I7" s="21">
        <f>F7-H7</f>
        <v>-641.75</v>
      </c>
      <c r="J7" s="7" t="s">
        <v>185</v>
      </c>
    </row>
    <row r="8" spans="1:13" x14ac:dyDescent="0.25">
      <c r="A8" t="s">
        <v>10</v>
      </c>
      <c r="B8" s="2">
        <v>300</v>
      </c>
      <c r="C8" s="2">
        <v>0</v>
      </c>
      <c r="D8" s="2">
        <v>91.17</v>
      </c>
      <c r="E8" s="2">
        <v>91.17</v>
      </c>
      <c r="F8" s="2">
        <v>208.83</v>
      </c>
      <c r="G8">
        <v>69.61</v>
      </c>
      <c r="H8" s="13"/>
      <c r="I8" s="21"/>
      <c r="J8" s="13"/>
      <c r="K8" s="6"/>
      <c r="L8" s="2"/>
    </row>
    <row r="9" spans="1:13" x14ac:dyDescent="0.25">
      <c r="A9" t="s">
        <v>11</v>
      </c>
      <c r="B9" s="2">
        <v>170904</v>
      </c>
      <c r="C9" s="2">
        <v>79432.09</v>
      </c>
      <c r="D9" s="2">
        <v>84917.74</v>
      </c>
      <c r="E9" s="2">
        <v>164349.82999999999</v>
      </c>
      <c r="F9" s="2">
        <v>6554.17</v>
      </c>
      <c r="G9">
        <v>3.84</v>
      </c>
      <c r="H9" s="13">
        <v>2000</v>
      </c>
      <c r="I9" s="21">
        <f>F9-H9</f>
        <v>4554.17</v>
      </c>
      <c r="J9" s="7" t="s">
        <v>186</v>
      </c>
    </row>
    <row r="10" spans="1:13" x14ac:dyDescent="0.25">
      <c r="A10" t="s">
        <v>12</v>
      </c>
      <c r="B10" s="2">
        <v>22000</v>
      </c>
      <c r="C10" s="2">
        <v>4450</v>
      </c>
      <c r="D10" s="2">
        <v>15301.71</v>
      </c>
      <c r="E10" s="2">
        <v>19751.71</v>
      </c>
      <c r="F10" s="2">
        <v>2248.29</v>
      </c>
      <c r="G10">
        <v>10.220000000000001</v>
      </c>
      <c r="H10" s="13">
        <v>6200</v>
      </c>
      <c r="I10" s="21">
        <f>F10-H10</f>
        <v>-3951.71</v>
      </c>
      <c r="J10" s="7" t="s">
        <v>181</v>
      </c>
      <c r="K10" s="6"/>
      <c r="L10" s="2"/>
    </row>
    <row r="11" spans="1:13" x14ac:dyDescent="0.25">
      <c r="A11" t="s">
        <v>152</v>
      </c>
      <c r="B11" s="2">
        <v>110</v>
      </c>
      <c r="C11" s="2">
        <v>0</v>
      </c>
      <c r="D11" s="2">
        <v>105.01</v>
      </c>
      <c r="E11" s="2">
        <v>105.01</v>
      </c>
      <c r="F11" s="2">
        <v>4.99</v>
      </c>
      <c r="G11">
        <v>4.54</v>
      </c>
      <c r="H11" s="7"/>
      <c r="I11" s="21"/>
      <c r="J11" s="7"/>
    </row>
    <row r="12" spans="1:13" x14ac:dyDescent="0.25">
      <c r="A12" t="s">
        <v>13</v>
      </c>
      <c r="B12" s="2">
        <v>3100</v>
      </c>
      <c r="C12" s="2">
        <v>0</v>
      </c>
      <c r="D12" s="2">
        <v>2127.23</v>
      </c>
      <c r="E12" s="2">
        <v>2127.23</v>
      </c>
      <c r="F12" s="2">
        <v>972.77</v>
      </c>
      <c r="G12">
        <v>31.38</v>
      </c>
      <c r="H12" s="13">
        <v>210</v>
      </c>
      <c r="I12" s="21">
        <f>F12-H12</f>
        <v>762.77</v>
      </c>
      <c r="J12" s="7"/>
      <c r="K12" s="6"/>
      <c r="L12" s="2"/>
    </row>
    <row r="13" spans="1:13" x14ac:dyDescent="0.25">
      <c r="A13" t="s">
        <v>14</v>
      </c>
      <c r="B13" s="2">
        <v>3600</v>
      </c>
      <c r="C13" s="2">
        <v>0</v>
      </c>
      <c r="D13" s="2">
        <v>3614.34</v>
      </c>
      <c r="E13" s="2">
        <v>3614.34</v>
      </c>
      <c r="F13" s="2">
        <v>-14.34</v>
      </c>
      <c r="G13">
        <v>-0.4</v>
      </c>
      <c r="H13" s="13">
        <v>1010</v>
      </c>
      <c r="I13" s="21">
        <f>F13-H13</f>
        <v>-1024.3399999999999</v>
      </c>
      <c r="J13" s="7"/>
    </row>
    <row r="14" spans="1:13" ht="30" x14ac:dyDescent="0.25">
      <c r="A14" t="s">
        <v>15</v>
      </c>
      <c r="B14" s="2">
        <v>45700</v>
      </c>
      <c r="C14" s="2">
        <v>6125</v>
      </c>
      <c r="D14" s="2">
        <v>15763.75</v>
      </c>
      <c r="E14" s="2">
        <v>21888.75</v>
      </c>
      <c r="F14" s="2">
        <v>23811.25</v>
      </c>
      <c r="G14">
        <v>52.1</v>
      </c>
      <c r="H14" s="13">
        <v>3500</v>
      </c>
      <c r="I14" s="21">
        <f>F14-H14</f>
        <v>20311.25</v>
      </c>
      <c r="J14" s="7" t="s">
        <v>194</v>
      </c>
      <c r="K14" s="6"/>
      <c r="L14" s="2"/>
    </row>
    <row r="15" spans="1:13" x14ac:dyDescent="0.25">
      <c r="A15" t="s">
        <v>16</v>
      </c>
      <c r="B15" s="2">
        <v>299241</v>
      </c>
      <c r="C15" s="2">
        <v>115880.77</v>
      </c>
      <c r="D15" s="2">
        <v>173438.71</v>
      </c>
      <c r="E15" s="2">
        <v>289319.48</v>
      </c>
      <c r="F15" s="2">
        <v>9921.52</v>
      </c>
      <c r="G15">
        <v>3.32</v>
      </c>
      <c r="H15" s="13">
        <v>8250</v>
      </c>
      <c r="I15" s="21">
        <f>F15-H15</f>
        <v>1671.5200000000004</v>
      </c>
      <c r="J15" s="7" t="s">
        <v>187</v>
      </c>
      <c r="K15" s="6"/>
      <c r="L15" s="2"/>
    </row>
    <row r="16" spans="1:13" x14ac:dyDescent="0.25">
      <c r="A16" t="s">
        <v>153</v>
      </c>
      <c r="B16" s="2">
        <v>1500</v>
      </c>
      <c r="C16" s="2">
        <v>0</v>
      </c>
      <c r="D16" s="2">
        <v>868.07</v>
      </c>
      <c r="E16" s="2">
        <v>868.07</v>
      </c>
      <c r="F16" s="2">
        <v>631.92999999999995</v>
      </c>
      <c r="G16">
        <v>42.13</v>
      </c>
      <c r="H16" s="7"/>
      <c r="I16" s="21"/>
      <c r="J16" s="7"/>
    </row>
    <row r="17" spans="1:12" x14ac:dyDescent="0.25">
      <c r="A17" t="s">
        <v>17</v>
      </c>
      <c r="B17" s="2">
        <v>12347</v>
      </c>
      <c r="C17" s="2">
        <v>4516.21</v>
      </c>
      <c r="D17" s="2">
        <v>7333.61</v>
      </c>
      <c r="E17" s="2">
        <v>11849.82</v>
      </c>
      <c r="F17" s="2">
        <v>497.18</v>
      </c>
      <c r="G17">
        <v>4.03</v>
      </c>
      <c r="H17" s="13">
        <v>500</v>
      </c>
      <c r="I17" s="21">
        <f>F17-H17</f>
        <v>-2.8199999999999932</v>
      </c>
      <c r="J17" s="7"/>
      <c r="K17" s="6"/>
      <c r="L17" s="2"/>
    </row>
    <row r="18" spans="1:12" x14ac:dyDescent="0.25">
      <c r="A18" t="s">
        <v>18</v>
      </c>
      <c r="B18" s="2">
        <v>42598</v>
      </c>
      <c r="C18" s="2">
        <v>14989.03</v>
      </c>
      <c r="D18" s="2">
        <v>21131.4</v>
      </c>
      <c r="E18" s="2">
        <v>36120.43</v>
      </c>
      <c r="F18" s="2">
        <v>6477.57</v>
      </c>
      <c r="G18">
        <v>15.21</v>
      </c>
      <c r="H18" s="13">
        <v>1000</v>
      </c>
      <c r="I18" s="21">
        <f>F18-H18</f>
        <v>5477.57</v>
      </c>
      <c r="J18" s="7"/>
    </row>
    <row r="19" spans="1:12" x14ac:dyDescent="0.25">
      <c r="A19" t="s">
        <v>19</v>
      </c>
      <c r="B19" s="2">
        <v>13979</v>
      </c>
      <c r="C19" s="2">
        <v>0</v>
      </c>
      <c r="D19" s="2">
        <v>13979</v>
      </c>
      <c r="E19" s="2">
        <v>13979</v>
      </c>
      <c r="F19" s="2">
        <v>0</v>
      </c>
      <c r="G19">
        <v>0</v>
      </c>
      <c r="H19" s="7"/>
      <c r="I19" s="21"/>
      <c r="J19" s="7"/>
    </row>
    <row r="20" spans="1:12" x14ac:dyDescent="0.25">
      <c r="A20" t="s">
        <v>20</v>
      </c>
      <c r="B20" s="2">
        <v>0</v>
      </c>
      <c r="C20" s="2">
        <v>0</v>
      </c>
      <c r="D20" s="2">
        <v>0</v>
      </c>
      <c r="E20" s="2">
        <v>0</v>
      </c>
      <c r="F20" s="2">
        <v>0</v>
      </c>
      <c r="G20">
        <v>0</v>
      </c>
      <c r="H20" s="7"/>
      <c r="I20" s="21"/>
      <c r="J20" s="7"/>
    </row>
    <row r="21" spans="1:12" x14ac:dyDescent="0.25">
      <c r="A21" t="s">
        <v>155</v>
      </c>
      <c r="B21" s="2">
        <v>0</v>
      </c>
      <c r="C21" s="2">
        <v>0</v>
      </c>
      <c r="D21" s="2">
        <v>0</v>
      </c>
      <c r="E21" s="2">
        <v>0</v>
      </c>
      <c r="F21" s="2">
        <v>0</v>
      </c>
      <c r="G21">
        <v>0</v>
      </c>
      <c r="H21" s="7"/>
      <c r="I21" s="21"/>
      <c r="J21" s="7"/>
    </row>
    <row r="22" spans="1:12" x14ac:dyDescent="0.25">
      <c r="A22" t="s">
        <v>21</v>
      </c>
      <c r="B22" s="2">
        <v>0</v>
      </c>
      <c r="C22" s="2">
        <v>0</v>
      </c>
      <c r="D22" s="2">
        <v>0</v>
      </c>
      <c r="E22" s="2">
        <v>0</v>
      </c>
      <c r="F22" s="2">
        <v>0</v>
      </c>
      <c r="G22">
        <v>0</v>
      </c>
      <c r="H22" s="7"/>
      <c r="I22" s="21"/>
      <c r="J22" s="7"/>
    </row>
    <row r="23" spans="1:12" x14ac:dyDescent="0.25">
      <c r="A23" t="s">
        <v>22</v>
      </c>
      <c r="B23" s="2">
        <v>0</v>
      </c>
      <c r="C23" s="2">
        <v>0</v>
      </c>
      <c r="D23" s="2">
        <v>0</v>
      </c>
      <c r="E23" s="2">
        <v>0</v>
      </c>
      <c r="F23" s="2">
        <v>0</v>
      </c>
      <c r="G23">
        <v>0</v>
      </c>
      <c r="H23" s="7"/>
      <c r="I23" s="21"/>
      <c r="J23" s="7"/>
    </row>
    <row r="24" spans="1:12" x14ac:dyDescent="0.25">
      <c r="A24" t="s">
        <v>154</v>
      </c>
      <c r="B24" s="2">
        <v>555</v>
      </c>
      <c r="C24" s="2">
        <v>0</v>
      </c>
      <c r="D24" s="2">
        <v>555</v>
      </c>
      <c r="E24" s="2">
        <v>555</v>
      </c>
      <c r="F24" s="2">
        <v>0</v>
      </c>
      <c r="G24">
        <v>0</v>
      </c>
      <c r="H24" s="7"/>
      <c r="I24" s="21"/>
      <c r="J24" s="7"/>
    </row>
    <row r="25" spans="1:12" x14ac:dyDescent="0.25">
      <c r="A25" t="s">
        <v>23</v>
      </c>
      <c r="B25" s="2">
        <v>24769</v>
      </c>
      <c r="C25" s="2">
        <v>10366.67</v>
      </c>
      <c r="D25" s="2">
        <v>14869.9</v>
      </c>
      <c r="E25" s="2">
        <v>25236.57</v>
      </c>
      <c r="F25" s="2">
        <v>-467.57</v>
      </c>
      <c r="G25">
        <v>-1.89</v>
      </c>
      <c r="H25" s="13">
        <v>1000</v>
      </c>
      <c r="I25" s="21">
        <f>F25-H25</f>
        <v>-1467.57</v>
      </c>
      <c r="J25" s="7" t="s">
        <v>183</v>
      </c>
    </row>
    <row r="26" spans="1:12" x14ac:dyDescent="0.25">
      <c r="A26" t="s">
        <v>24</v>
      </c>
      <c r="B26" s="2">
        <v>0</v>
      </c>
      <c r="C26" s="2">
        <v>0</v>
      </c>
      <c r="D26" s="2">
        <v>0</v>
      </c>
      <c r="E26" s="2">
        <v>0</v>
      </c>
      <c r="F26" s="2">
        <v>0</v>
      </c>
      <c r="G26">
        <v>0</v>
      </c>
      <c r="H26" s="7"/>
      <c r="I26" s="21"/>
      <c r="J26" s="7"/>
    </row>
    <row r="27" spans="1:12" x14ac:dyDescent="0.25">
      <c r="A27" t="s">
        <v>156</v>
      </c>
      <c r="B27" s="2">
        <v>125</v>
      </c>
      <c r="C27" s="2">
        <v>0</v>
      </c>
      <c r="D27" s="2">
        <v>76.48</v>
      </c>
      <c r="E27" s="2">
        <v>76.48</v>
      </c>
      <c r="F27" s="2">
        <v>48.52</v>
      </c>
      <c r="G27">
        <v>38.82</v>
      </c>
      <c r="H27" s="7"/>
      <c r="I27" s="21"/>
      <c r="J27" s="7"/>
    </row>
    <row r="28" spans="1:12" x14ac:dyDescent="0.25">
      <c r="A28" t="s">
        <v>25</v>
      </c>
      <c r="B28" s="2">
        <v>2256</v>
      </c>
      <c r="C28" s="2">
        <v>934.48</v>
      </c>
      <c r="D28" s="2">
        <v>1446.06</v>
      </c>
      <c r="E28" s="2">
        <v>2380.54</v>
      </c>
      <c r="F28" s="2">
        <v>-124.54</v>
      </c>
      <c r="G28">
        <v>-5.52</v>
      </c>
      <c r="H28" s="7"/>
      <c r="I28" s="21"/>
      <c r="J28" s="7"/>
    </row>
    <row r="29" spans="1:12" x14ac:dyDescent="0.25">
      <c r="A29" t="s">
        <v>26</v>
      </c>
      <c r="B29" s="2">
        <v>3542</v>
      </c>
      <c r="C29" s="2">
        <v>1482.43</v>
      </c>
      <c r="D29" s="2">
        <v>2176.46</v>
      </c>
      <c r="E29" s="2">
        <v>3658.89</v>
      </c>
      <c r="F29" s="2">
        <v>-116.89</v>
      </c>
      <c r="G29">
        <v>-3.3</v>
      </c>
      <c r="H29" s="7"/>
      <c r="I29" s="21"/>
      <c r="J29" s="7"/>
    </row>
    <row r="30" spans="1:12" x14ac:dyDescent="0.25">
      <c r="A30" t="s">
        <v>27</v>
      </c>
      <c r="B30" s="2">
        <v>1380</v>
      </c>
      <c r="C30" s="2">
        <v>0</v>
      </c>
      <c r="D30" s="2">
        <v>1380</v>
      </c>
      <c r="E30" s="2">
        <v>1380</v>
      </c>
      <c r="F30" s="2">
        <v>0</v>
      </c>
      <c r="G30">
        <v>0</v>
      </c>
      <c r="H30" s="7"/>
      <c r="I30" s="21"/>
      <c r="J30" s="7"/>
    </row>
    <row r="31" spans="1:12" x14ac:dyDescent="0.25">
      <c r="A31" t="s">
        <v>28</v>
      </c>
      <c r="B31" s="2">
        <v>80734</v>
      </c>
      <c r="C31" s="2">
        <v>31820.02</v>
      </c>
      <c r="D31" s="2">
        <v>45351.61</v>
      </c>
      <c r="E31" s="2">
        <v>77171.63</v>
      </c>
      <c r="F31" s="2">
        <v>3562.37</v>
      </c>
      <c r="G31">
        <v>4.41</v>
      </c>
      <c r="H31" s="7"/>
      <c r="I31" s="21"/>
      <c r="J31" s="7"/>
    </row>
    <row r="32" spans="1:12" x14ac:dyDescent="0.25">
      <c r="A32" t="s">
        <v>29</v>
      </c>
      <c r="B32" s="2">
        <v>0</v>
      </c>
      <c r="C32" s="2">
        <v>0</v>
      </c>
      <c r="D32" s="2">
        <v>0</v>
      </c>
      <c r="E32" s="2">
        <v>0</v>
      </c>
      <c r="F32" s="2">
        <v>0</v>
      </c>
      <c r="G32">
        <v>0</v>
      </c>
      <c r="H32" s="7"/>
      <c r="I32" s="21"/>
      <c r="J32" s="7"/>
    </row>
    <row r="33" spans="1:14" x14ac:dyDescent="0.25">
      <c r="A33" t="s">
        <v>157</v>
      </c>
      <c r="B33" s="2">
        <v>410</v>
      </c>
      <c r="C33" s="2">
        <v>0</v>
      </c>
      <c r="D33" s="2">
        <v>231.05</v>
      </c>
      <c r="E33" s="2">
        <v>231.05</v>
      </c>
      <c r="F33" s="2">
        <v>178.95</v>
      </c>
      <c r="G33">
        <v>43.65</v>
      </c>
      <c r="H33" s="7"/>
      <c r="I33" s="21"/>
      <c r="J33" s="7"/>
    </row>
    <row r="34" spans="1:14" x14ac:dyDescent="0.25">
      <c r="A34" t="s">
        <v>30</v>
      </c>
      <c r="B34" s="2">
        <v>5697</v>
      </c>
      <c r="C34" s="2">
        <v>2305.0700000000002</v>
      </c>
      <c r="D34" s="2">
        <v>3502.45</v>
      </c>
      <c r="E34" s="2">
        <v>5807.52</v>
      </c>
      <c r="F34" s="2">
        <v>-110.52</v>
      </c>
      <c r="G34">
        <v>-1.94</v>
      </c>
      <c r="H34" s="7"/>
      <c r="I34" s="21"/>
      <c r="J34" s="7"/>
    </row>
    <row r="35" spans="1:14" x14ac:dyDescent="0.25">
      <c r="A35" t="s">
        <v>31</v>
      </c>
      <c r="B35" s="2">
        <v>11545</v>
      </c>
      <c r="C35" s="2">
        <v>4550.26</v>
      </c>
      <c r="D35" s="2">
        <v>6350.3</v>
      </c>
      <c r="E35" s="2">
        <v>10900.56</v>
      </c>
      <c r="F35" s="2">
        <v>644.44000000000005</v>
      </c>
      <c r="G35">
        <v>5.58</v>
      </c>
      <c r="H35" s="7"/>
      <c r="I35" s="21"/>
      <c r="J35" s="7"/>
    </row>
    <row r="36" spans="1:14" x14ac:dyDescent="0.25">
      <c r="A36" t="s">
        <v>32</v>
      </c>
      <c r="B36" s="2">
        <v>6551</v>
      </c>
      <c r="C36" s="2">
        <v>0</v>
      </c>
      <c r="D36" s="2">
        <v>6551</v>
      </c>
      <c r="E36" s="2">
        <v>6551</v>
      </c>
      <c r="F36" s="2">
        <v>0</v>
      </c>
      <c r="G36">
        <v>0</v>
      </c>
      <c r="H36" s="7"/>
      <c r="I36" s="21"/>
      <c r="J36" s="7"/>
    </row>
    <row r="37" spans="1:14" x14ac:dyDescent="0.25">
      <c r="A37" t="s">
        <v>33</v>
      </c>
      <c r="B37" s="2">
        <v>46275</v>
      </c>
      <c r="C37" s="2">
        <v>19651.669999999998</v>
      </c>
      <c r="D37" s="2">
        <v>28760.58</v>
      </c>
      <c r="E37" s="2">
        <v>48412.25</v>
      </c>
      <c r="F37" s="2">
        <v>-2137.25</v>
      </c>
      <c r="G37">
        <v>-4.62</v>
      </c>
      <c r="H37" s="13">
        <v>-900</v>
      </c>
      <c r="I37" s="21">
        <f>F37-H37</f>
        <v>-1237.25</v>
      </c>
      <c r="J37" s="7" t="s">
        <v>188</v>
      </c>
    </row>
    <row r="38" spans="1:14" x14ac:dyDescent="0.25">
      <c r="A38" t="s">
        <v>158</v>
      </c>
      <c r="B38" s="2">
        <v>220</v>
      </c>
      <c r="C38" s="2">
        <v>0</v>
      </c>
      <c r="D38" s="2">
        <v>149.30000000000001</v>
      </c>
      <c r="E38" s="2">
        <v>149.30000000000001</v>
      </c>
      <c r="F38" s="2">
        <v>70.7</v>
      </c>
      <c r="G38">
        <v>32.14</v>
      </c>
      <c r="H38" s="7"/>
      <c r="I38" s="21"/>
      <c r="J38" s="7"/>
    </row>
    <row r="39" spans="1:14" x14ac:dyDescent="0.25">
      <c r="A39" t="s">
        <v>34</v>
      </c>
      <c r="B39" s="2">
        <v>0</v>
      </c>
      <c r="C39" s="2">
        <v>0</v>
      </c>
      <c r="D39" s="2">
        <v>122.41</v>
      </c>
      <c r="E39" s="2">
        <v>122.41</v>
      </c>
      <c r="F39" s="2">
        <v>-122.41</v>
      </c>
      <c r="G39">
        <v>0</v>
      </c>
      <c r="H39" s="7"/>
      <c r="I39" s="21"/>
      <c r="J39" s="7"/>
    </row>
    <row r="40" spans="1:14" x14ac:dyDescent="0.25">
      <c r="A40" t="s">
        <v>35</v>
      </c>
      <c r="B40" s="2">
        <v>4816</v>
      </c>
      <c r="C40" s="2">
        <v>2046.45</v>
      </c>
      <c r="D40" s="2">
        <v>2643.69</v>
      </c>
      <c r="E40" s="2">
        <v>4690.1400000000003</v>
      </c>
      <c r="F40" s="2">
        <v>125.86</v>
      </c>
      <c r="G40">
        <v>2.61</v>
      </c>
      <c r="H40" s="7"/>
      <c r="I40" s="21"/>
      <c r="J40" s="7"/>
    </row>
    <row r="41" spans="1:14" x14ac:dyDescent="0.25">
      <c r="A41" t="s">
        <v>36</v>
      </c>
      <c r="B41" s="2">
        <v>1327</v>
      </c>
      <c r="C41" s="2">
        <v>0</v>
      </c>
      <c r="D41" s="2">
        <v>1327</v>
      </c>
      <c r="E41" s="2">
        <v>1327</v>
      </c>
      <c r="F41" s="2">
        <v>0</v>
      </c>
      <c r="G41">
        <v>0</v>
      </c>
      <c r="H41" s="7"/>
      <c r="I41" s="21"/>
      <c r="J41" s="7"/>
    </row>
    <row r="42" spans="1:14" x14ac:dyDescent="0.25">
      <c r="A42" t="s">
        <v>37</v>
      </c>
      <c r="B42" s="2">
        <v>8841</v>
      </c>
      <c r="C42" s="2">
        <v>0</v>
      </c>
      <c r="D42" s="2">
        <v>8841</v>
      </c>
      <c r="E42" s="2">
        <v>8841</v>
      </c>
      <c r="F42" s="2">
        <v>0</v>
      </c>
      <c r="G42">
        <v>0</v>
      </c>
      <c r="H42" s="7"/>
      <c r="I42" s="21"/>
      <c r="J42" s="7"/>
    </row>
    <row r="43" spans="1:14" x14ac:dyDescent="0.25">
      <c r="A43" t="s">
        <v>38</v>
      </c>
      <c r="B43" s="2">
        <v>900</v>
      </c>
      <c r="C43" s="2">
        <v>0</v>
      </c>
      <c r="D43" s="2">
        <v>267.18</v>
      </c>
      <c r="E43" s="2">
        <v>267.18</v>
      </c>
      <c r="F43" s="2">
        <v>632.82000000000005</v>
      </c>
      <c r="G43">
        <v>70.31</v>
      </c>
      <c r="H43" s="7"/>
      <c r="I43" s="21"/>
      <c r="J43" s="7"/>
    </row>
    <row r="44" spans="1:14" x14ac:dyDescent="0.25">
      <c r="A44" t="s">
        <v>39</v>
      </c>
      <c r="B44" s="2">
        <v>1329</v>
      </c>
      <c r="C44" s="2">
        <v>0</v>
      </c>
      <c r="D44" s="2">
        <v>1329</v>
      </c>
      <c r="E44" s="2">
        <v>1329</v>
      </c>
      <c r="F44" s="2">
        <v>0</v>
      </c>
      <c r="G44">
        <v>0</v>
      </c>
      <c r="H44" s="7"/>
      <c r="I44" s="21"/>
      <c r="J44" s="7"/>
    </row>
    <row r="45" spans="1:14" x14ac:dyDescent="0.25">
      <c r="B45" s="2"/>
      <c r="C45" s="2"/>
      <c r="D45" s="2"/>
      <c r="E45" s="2"/>
      <c r="F45" s="2"/>
      <c r="H45" s="7"/>
      <c r="I45" s="21"/>
      <c r="J45" s="7"/>
    </row>
    <row r="46" spans="1:14" x14ac:dyDescent="0.25">
      <c r="A46" s="1" t="s">
        <v>40</v>
      </c>
      <c r="B46" s="3">
        <v>1734397</v>
      </c>
      <c r="C46" s="3">
        <v>689681.4</v>
      </c>
      <c r="D46" s="3">
        <v>997345.33</v>
      </c>
      <c r="E46" s="3">
        <v>1687026.73</v>
      </c>
      <c r="F46" s="3">
        <v>47370.27</v>
      </c>
      <c r="G46" s="1">
        <v>2.73</v>
      </c>
      <c r="H46" s="10"/>
      <c r="I46" s="18"/>
      <c r="J46" s="10"/>
    </row>
    <row r="47" spans="1:14" x14ac:dyDescent="0.25">
      <c r="B47" s="2"/>
      <c r="C47" s="2"/>
      <c r="D47" s="2"/>
      <c r="E47" s="2"/>
      <c r="F47" s="2"/>
      <c r="H47" s="7"/>
      <c r="I47" s="8"/>
      <c r="J47" s="7"/>
    </row>
    <row r="48" spans="1:14" x14ac:dyDescent="0.25">
      <c r="A48" t="s">
        <v>41</v>
      </c>
      <c r="B48" s="2">
        <v>1000</v>
      </c>
      <c r="C48" s="2">
        <v>0</v>
      </c>
      <c r="D48" s="2">
        <v>288</v>
      </c>
      <c r="E48" s="2">
        <v>288</v>
      </c>
      <c r="F48" s="2">
        <v>712</v>
      </c>
      <c r="G48">
        <v>71.2</v>
      </c>
      <c r="H48" s="7"/>
      <c r="I48" s="21"/>
      <c r="J48" s="7"/>
      <c r="N48" s="5"/>
    </row>
    <row r="49" spans="1:12" x14ac:dyDescent="0.25">
      <c r="A49" t="s">
        <v>42</v>
      </c>
      <c r="B49" s="2">
        <v>250</v>
      </c>
      <c r="C49" s="2">
        <v>0</v>
      </c>
      <c r="D49" s="2">
        <v>0</v>
      </c>
      <c r="E49" s="2">
        <v>0</v>
      </c>
      <c r="F49" s="2">
        <v>250</v>
      </c>
      <c r="G49">
        <v>100</v>
      </c>
      <c r="H49" s="7"/>
      <c r="I49" s="21"/>
      <c r="J49" s="7"/>
    </row>
    <row r="50" spans="1:12" x14ac:dyDescent="0.25">
      <c r="A50" t="s">
        <v>43</v>
      </c>
      <c r="B50" s="2">
        <v>250</v>
      </c>
      <c r="C50" s="2">
        <v>0</v>
      </c>
      <c r="D50" s="2">
        <v>15.55</v>
      </c>
      <c r="E50" s="2">
        <v>15.55</v>
      </c>
      <c r="F50" s="2">
        <v>234.45</v>
      </c>
      <c r="G50">
        <v>93.78</v>
      </c>
      <c r="H50" s="7"/>
      <c r="I50" s="21"/>
      <c r="J50" s="7"/>
    </row>
    <row r="51" spans="1:12" x14ac:dyDescent="0.25">
      <c r="A51" t="s">
        <v>44</v>
      </c>
      <c r="B51" s="2">
        <v>18700</v>
      </c>
      <c r="C51" s="2">
        <v>3502</v>
      </c>
      <c r="D51" s="2">
        <v>5812</v>
      </c>
      <c r="E51" s="2">
        <v>9314</v>
      </c>
      <c r="F51" s="2">
        <v>9386</v>
      </c>
      <c r="G51">
        <v>50.19</v>
      </c>
      <c r="H51" s="13"/>
      <c r="I51" s="21"/>
      <c r="J51" s="7"/>
    </row>
    <row r="52" spans="1:12" x14ac:dyDescent="0.25">
      <c r="B52" s="2"/>
      <c r="C52" s="2"/>
      <c r="D52" s="2"/>
      <c r="E52" s="2"/>
      <c r="F52" s="2"/>
      <c r="H52" s="7"/>
      <c r="I52" s="8"/>
      <c r="J52" s="7"/>
    </row>
    <row r="53" spans="1:12" x14ac:dyDescent="0.25">
      <c r="A53" s="1" t="s">
        <v>45</v>
      </c>
      <c r="B53" s="3">
        <v>1754597</v>
      </c>
      <c r="C53" s="3">
        <v>693183.4</v>
      </c>
      <c r="D53" s="3">
        <v>1003460.88</v>
      </c>
      <c r="E53" s="3">
        <v>1696644.28</v>
      </c>
      <c r="F53" s="3">
        <v>57952.72</v>
      </c>
      <c r="G53" s="1">
        <v>3.3</v>
      </c>
      <c r="H53" s="10"/>
      <c r="I53" s="19"/>
      <c r="J53" s="10"/>
    </row>
    <row r="54" spans="1:12" x14ac:dyDescent="0.25">
      <c r="A54" s="1"/>
      <c r="B54" s="3"/>
      <c r="C54" s="3"/>
      <c r="D54" s="3"/>
      <c r="E54" s="3"/>
      <c r="F54" s="3"/>
      <c r="G54" s="1"/>
      <c r="H54" s="10"/>
      <c r="I54" s="18"/>
      <c r="J54" s="10"/>
    </row>
    <row r="55" spans="1:12" x14ac:dyDescent="0.25">
      <c r="A55" s="1" t="s">
        <v>46</v>
      </c>
      <c r="B55" s="3"/>
      <c r="C55" s="3"/>
      <c r="D55" s="3"/>
      <c r="E55" s="3"/>
      <c r="F55" s="3"/>
      <c r="G55" s="1"/>
      <c r="H55" s="10"/>
      <c r="I55" s="18"/>
      <c r="J55" s="10"/>
    </row>
    <row r="56" spans="1:12" ht="45.75" customHeight="1" x14ac:dyDescent="0.25">
      <c r="A56" t="s">
        <v>47</v>
      </c>
      <c r="B56" s="2">
        <v>38404</v>
      </c>
      <c r="C56" s="2">
        <v>5241.3</v>
      </c>
      <c r="D56" s="2">
        <v>39455.85</v>
      </c>
      <c r="E56" s="2">
        <v>44697.15</v>
      </c>
      <c r="F56" s="2">
        <v>-6293.15</v>
      </c>
      <c r="G56">
        <v>-16.39</v>
      </c>
      <c r="H56" s="13">
        <v>-9972</v>
      </c>
      <c r="I56" s="21">
        <f>F56-H56</f>
        <v>3678.8500000000004</v>
      </c>
      <c r="J56" s="13" t="s">
        <v>192</v>
      </c>
    </row>
    <row r="57" spans="1:12" x14ac:dyDescent="0.25">
      <c r="A57" t="s">
        <v>48</v>
      </c>
      <c r="B57" s="2">
        <v>8128</v>
      </c>
      <c r="C57" s="2">
        <v>790</v>
      </c>
      <c r="D57" s="2">
        <v>6313.58</v>
      </c>
      <c r="E57" s="2">
        <v>7103.58</v>
      </c>
      <c r="F57" s="2">
        <v>1024.42</v>
      </c>
      <c r="G57">
        <v>12.6</v>
      </c>
      <c r="H57" s="13"/>
      <c r="I57" s="21"/>
      <c r="J57" s="7"/>
    </row>
    <row r="58" spans="1:12" x14ac:dyDescent="0.25">
      <c r="A58" t="s">
        <v>49</v>
      </c>
      <c r="B58" s="2">
        <v>0</v>
      </c>
      <c r="C58" s="2">
        <v>0</v>
      </c>
      <c r="D58" s="2">
        <v>0</v>
      </c>
      <c r="E58" s="2">
        <v>0</v>
      </c>
      <c r="F58" s="2">
        <v>0</v>
      </c>
      <c r="G58">
        <v>0</v>
      </c>
      <c r="H58" s="7"/>
      <c r="I58" s="21"/>
      <c r="J58" s="7"/>
    </row>
    <row r="59" spans="1:12" x14ac:dyDescent="0.25">
      <c r="A59" t="s">
        <v>50</v>
      </c>
      <c r="B59" s="2">
        <v>0</v>
      </c>
      <c r="C59" s="2">
        <v>0</v>
      </c>
      <c r="D59" s="2">
        <v>0</v>
      </c>
      <c r="E59" s="2">
        <v>0</v>
      </c>
      <c r="F59" s="2">
        <v>0</v>
      </c>
      <c r="G59">
        <v>0</v>
      </c>
      <c r="H59" s="7"/>
      <c r="I59" s="21"/>
      <c r="J59" s="7"/>
    </row>
    <row r="60" spans="1:12" x14ac:dyDescent="0.25">
      <c r="A60" t="s">
        <v>51</v>
      </c>
      <c r="B60" s="2">
        <v>9250</v>
      </c>
      <c r="C60" s="2">
        <v>336</v>
      </c>
      <c r="D60" s="2">
        <v>5390.45</v>
      </c>
      <c r="E60" s="2">
        <v>5726.45</v>
      </c>
      <c r="F60" s="2">
        <v>3523.55</v>
      </c>
      <c r="G60">
        <v>38.090000000000003</v>
      </c>
      <c r="H60" s="13"/>
      <c r="I60" s="21"/>
      <c r="J60" s="7"/>
      <c r="K60" s="6"/>
      <c r="L60" s="2"/>
    </row>
    <row r="61" spans="1:12" x14ac:dyDescent="0.25">
      <c r="A61" t="s">
        <v>52</v>
      </c>
      <c r="B61" s="2">
        <v>21500</v>
      </c>
      <c r="C61" s="2">
        <v>0</v>
      </c>
      <c r="D61" s="2">
        <v>11797.54</v>
      </c>
      <c r="E61" s="2">
        <v>11797.54</v>
      </c>
      <c r="F61" s="2">
        <v>9702.4599999999991</v>
      </c>
      <c r="G61">
        <v>45.13</v>
      </c>
      <c r="H61" s="13"/>
      <c r="I61" s="21"/>
      <c r="J61" s="7"/>
    </row>
    <row r="62" spans="1:12" x14ac:dyDescent="0.25">
      <c r="A62" t="s">
        <v>53</v>
      </c>
      <c r="B62" s="2">
        <v>6000</v>
      </c>
      <c r="C62" s="2">
        <v>0</v>
      </c>
      <c r="D62" s="2">
        <v>2553.66</v>
      </c>
      <c r="E62" s="2">
        <v>2553.66</v>
      </c>
      <c r="F62" s="2">
        <v>3446.34</v>
      </c>
      <c r="G62">
        <v>57.44</v>
      </c>
      <c r="H62" s="13"/>
      <c r="I62" s="21"/>
      <c r="J62" s="7"/>
    </row>
    <row r="63" spans="1:12" x14ac:dyDescent="0.25">
      <c r="A63" t="s">
        <v>159</v>
      </c>
      <c r="B63" s="2">
        <v>6500</v>
      </c>
      <c r="C63" s="2">
        <v>0</v>
      </c>
      <c r="D63" s="2">
        <v>1714.13</v>
      </c>
      <c r="E63" s="2">
        <v>1714.13</v>
      </c>
      <c r="F63" s="2">
        <v>4785.87</v>
      </c>
      <c r="G63">
        <v>73.63</v>
      </c>
      <c r="H63" s="13"/>
      <c r="I63" s="21"/>
      <c r="J63" s="7"/>
    </row>
    <row r="64" spans="1:12" x14ac:dyDescent="0.25">
      <c r="A64" t="s">
        <v>54</v>
      </c>
      <c r="B64" s="2">
        <v>40210</v>
      </c>
      <c r="C64" s="2">
        <v>0</v>
      </c>
      <c r="D64" s="2">
        <v>40210</v>
      </c>
      <c r="E64" s="2">
        <v>40210</v>
      </c>
      <c r="F64" s="2">
        <v>0</v>
      </c>
      <c r="G64">
        <v>0</v>
      </c>
      <c r="H64" s="7"/>
      <c r="I64" s="21"/>
      <c r="J64" s="7"/>
    </row>
    <row r="65" spans="1:10" x14ac:dyDescent="0.25">
      <c r="A65" t="s">
        <v>55</v>
      </c>
      <c r="B65" s="2">
        <v>11000</v>
      </c>
      <c r="C65" s="2">
        <v>0</v>
      </c>
      <c r="D65" s="2">
        <v>8133.47</v>
      </c>
      <c r="E65" s="2">
        <v>8133.47</v>
      </c>
      <c r="F65" s="2">
        <v>2866.53</v>
      </c>
      <c r="G65">
        <v>26.06</v>
      </c>
      <c r="H65" s="13"/>
      <c r="I65" s="21"/>
      <c r="J65" s="7"/>
    </row>
    <row r="66" spans="1:10" x14ac:dyDescent="0.25">
      <c r="A66" t="s">
        <v>56</v>
      </c>
      <c r="B66" s="2">
        <v>43617</v>
      </c>
      <c r="C66" s="2">
        <v>17637.12</v>
      </c>
      <c r="D66" s="2">
        <v>24911.56</v>
      </c>
      <c r="E66" s="2">
        <v>42548.68</v>
      </c>
      <c r="F66" s="2">
        <v>1068.32</v>
      </c>
      <c r="G66">
        <v>2.4500000000000002</v>
      </c>
      <c r="H66" s="7"/>
      <c r="I66" s="21"/>
      <c r="J66" s="7"/>
    </row>
    <row r="67" spans="1:10" x14ac:dyDescent="0.25">
      <c r="A67" t="s">
        <v>57</v>
      </c>
      <c r="B67" s="2">
        <v>5000</v>
      </c>
      <c r="C67" s="2">
        <v>2282.5</v>
      </c>
      <c r="D67" s="2">
        <v>1704.59</v>
      </c>
      <c r="E67" s="2">
        <v>3987.09</v>
      </c>
      <c r="F67" s="2">
        <v>1012.91</v>
      </c>
      <c r="G67">
        <v>20.260000000000002</v>
      </c>
      <c r="H67" s="7"/>
      <c r="I67" s="21"/>
      <c r="J67" s="7"/>
    </row>
    <row r="68" spans="1:10" x14ac:dyDescent="0.25">
      <c r="B68" s="2"/>
      <c r="C68" s="2"/>
      <c r="D68" s="2"/>
      <c r="E68" s="2"/>
      <c r="F68" s="2"/>
      <c r="H68" s="7"/>
      <c r="I68" s="8"/>
      <c r="J68" s="7"/>
    </row>
    <row r="69" spans="1:10" x14ac:dyDescent="0.25">
      <c r="A69" s="1" t="s">
        <v>58</v>
      </c>
      <c r="B69" s="3">
        <v>189609</v>
      </c>
      <c r="C69" s="3">
        <v>26286.92</v>
      </c>
      <c r="D69" s="3">
        <v>142184.82999999999</v>
      </c>
      <c r="E69" s="3">
        <v>168471.75</v>
      </c>
      <c r="F69" s="3">
        <v>21137.25</v>
      </c>
      <c r="G69" s="1">
        <v>11.15</v>
      </c>
      <c r="H69" s="10"/>
      <c r="I69" s="19"/>
      <c r="J69" s="10"/>
    </row>
    <row r="70" spans="1:10" x14ac:dyDescent="0.25">
      <c r="A70" s="1"/>
      <c r="B70" s="3"/>
      <c r="C70" s="3"/>
      <c r="D70" s="3"/>
      <c r="E70" s="3"/>
      <c r="F70" s="3"/>
      <c r="G70" s="1"/>
      <c r="H70" s="10"/>
      <c r="I70" s="18"/>
      <c r="J70" s="10"/>
    </row>
    <row r="71" spans="1:10" x14ac:dyDescent="0.25">
      <c r="A71" s="1" t="s">
        <v>59</v>
      </c>
      <c r="B71" s="3"/>
      <c r="C71" s="3"/>
      <c r="D71" s="3"/>
      <c r="E71" s="3"/>
      <c r="F71" s="3"/>
      <c r="G71" s="1"/>
      <c r="H71" s="10"/>
      <c r="I71" s="18"/>
      <c r="J71" s="10"/>
    </row>
    <row r="72" spans="1:10" x14ac:dyDescent="0.25">
      <c r="A72" t="s">
        <v>164</v>
      </c>
      <c r="B72" s="2">
        <v>1200</v>
      </c>
      <c r="C72" s="2">
        <v>0</v>
      </c>
      <c r="D72" s="2">
        <v>96</v>
      </c>
      <c r="E72" s="2">
        <v>96</v>
      </c>
      <c r="F72" s="2">
        <v>1104</v>
      </c>
      <c r="G72">
        <v>92</v>
      </c>
      <c r="H72" s="13"/>
      <c r="I72" s="21"/>
      <c r="J72" s="7"/>
    </row>
    <row r="73" spans="1:10" x14ac:dyDescent="0.25">
      <c r="A73" t="s">
        <v>60</v>
      </c>
      <c r="B73" s="2">
        <v>0</v>
      </c>
      <c r="C73" s="2">
        <v>0</v>
      </c>
      <c r="D73" s="2">
        <v>0</v>
      </c>
      <c r="E73" s="2">
        <v>0</v>
      </c>
      <c r="F73" s="2">
        <v>0</v>
      </c>
      <c r="G73">
        <v>0</v>
      </c>
      <c r="H73" s="7"/>
      <c r="I73" s="21"/>
      <c r="J73" s="7"/>
    </row>
    <row r="74" spans="1:10" x14ac:dyDescent="0.25">
      <c r="A74" t="s">
        <v>61</v>
      </c>
      <c r="B74" s="2">
        <v>1000</v>
      </c>
      <c r="C74" s="2">
        <v>0</v>
      </c>
      <c r="D74" s="2">
        <v>168.48</v>
      </c>
      <c r="E74" s="2">
        <v>168.48</v>
      </c>
      <c r="F74" s="2">
        <v>831.52</v>
      </c>
      <c r="G74">
        <v>83.15</v>
      </c>
      <c r="H74" s="13"/>
      <c r="I74" s="21"/>
      <c r="J74" s="7"/>
    </row>
    <row r="75" spans="1:10" x14ac:dyDescent="0.25">
      <c r="B75" s="2"/>
      <c r="C75" s="2"/>
      <c r="D75" s="2"/>
      <c r="E75" s="2"/>
      <c r="F75" s="2"/>
      <c r="H75" s="10"/>
      <c r="I75" s="19"/>
      <c r="J75" s="7"/>
    </row>
    <row r="76" spans="1:10" x14ac:dyDescent="0.25">
      <c r="A76" s="1" t="s">
        <v>62</v>
      </c>
      <c r="B76" s="3">
        <v>2200</v>
      </c>
      <c r="C76" s="3">
        <v>0</v>
      </c>
      <c r="D76" s="3">
        <v>264.48</v>
      </c>
      <c r="E76" s="3">
        <v>264.48</v>
      </c>
      <c r="F76" s="3">
        <v>1935.52</v>
      </c>
      <c r="G76" s="1">
        <v>87.98</v>
      </c>
      <c r="H76" s="10"/>
      <c r="I76" s="19"/>
      <c r="J76" s="10"/>
    </row>
    <row r="77" spans="1:10" x14ac:dyDescent="0.25">
      <c r="A77" s="1"/>
      <c r="B77" s="3"/>
      <c r="C77" s="3"/>
      <c r="D77" s="3"/>
      <c r="E77" s="3"/>
      <c r="F77" s="3"/>
      <c r="G77" s="1"/>
      <c r="H77" s="10"/>
      <c r="I77" s="18"/>
      <c r="J77" s="10"/>
    </row>
    <row r="78" spans="1:10" x14ac:dyDescent="0.25">
      <c r="A78" s="1" t="s">
        <v>63</v>
      </c>
      <c r="B78" s="3"/>
      <c r="C78" s="3"/>
      <c r="D78" s="3"/>
      <c r="E78" s="3"/>
      <c r="F78" s="3"/>
      <c r="G78" s="1"/>
      <c r="H78" s="10"/>
      <c r="I78" s="19"/>
      <c r="J78" s="10"/>
    </row>
    <row r="79" spans="1:10" x14ac:dyDescent="0.25">
      <c r="A79" t="s">
        <v>64</v>
      </c>
      <c r="B79" s="2">
        <v>1500</v>
      </c>
      <c r="C79" s="2">
        <v>0</v>
      </c>
      <c r="D79" s="2">
        <v>299.42</v>
      </c>
      <c r="E79" s="2">
        <v>299.42</v>
      </c>
      <c r="F79" s="2">
        <v>1200.58</v>
      </c>
      <c r="G79">
        <v>80.040000000000006</v>
      </c>
      <c r="H79" s="13"/>
      <c r="I79" s="21"/>
      <c r="J79" s="7"/>
    </row>
    <row r="80" spans="1:10" x14ac:dyDescent="0.25">
      <c r="A80" t="s">
        <v>65</v>
      </c>
      <c r="B80" s="2">
        <v>700</v>
      </c>
      <c r="C80" s="2">
        <v>324.67</v>
      </c>
      <c r="D80" s="2">
        <v>539.63</v>
      </c>
      <c r="E80" s="2">
        <v>864.3</v>
      </c>
      <c r="F80" s="2">
        <v>-164.3</v>
      </c>
      <c r="G80">
        <v>-23.47</v>
      </c>
      <c r="H80" s="7"/>
      <c r="I80" s="21"/>
      <c r="J80" s="7"/>
    </row>
    <row r="81" spans="1:12" x14ac:dyDescent="0.25">
      <c r="A81" t="s">
        <v>66</v>
      </c>
      <c r="B81" s="2">
        <v>0</v>
      </c>
      <c r="C81" s="2">
        <v>0</v>
      </c>
      <c r="D81" s="2">
        <v>116.81</v>
      </c>
      <c r="E81" s="2">
        <v>116.81</v>
      </c>
      <c r="F81" s="2">
        <v>-116.81</v>
      </c>
      <c r="G81">
        <v>0</v>
      </c>
      <c r="H81" s="7"/>
      <c r="I81" s="21"/>
      <c r="J81" s="7"/>
    </row>
    <row r="82" spans="1:12" x14ac:dyDescent="0.25">
      <c r="A82" t="s">
        <v>67</v>
      </c>
      <c r="B82" s="2">
        <v>0</v>
      </c>
      <c r="C82" s="2">
        <v>0</v>
      </c>
      <c r="D82" s="2">
        <v>0</v>
      </c>
      <c r="E82" s="2">
        <v>0</v>
      </c>
      <c r="F82" s="2">
        <v>0</v>
      </c>
      <c r="G82">
        <v>0</v>
      </c>
      <c r="H82" s="7"/>
      <c r="I82" s="21"/>
      <c r="J82" s="7"/>
    </row>
    <row r="83" spans="1:12" x14ac:dyDescent="0.25">
      <c r="A83" t="s">
        <v>68</v>
      </c>
      <c r="B83" s="2">
        <v>4000</v>
      </c>
      <c r="C83" s="2">
        <v>0</v>
      </c>
      <c r="D83" s="2">
        <v>4020.88</v>
      </c>
      <c r="E83" s="2">
        <v>4020.88</v>
      </c>
      <c r="F83" s="2">
        <v>-20.88</v>
      </c>
      <c r="G83">
        <v>-0.52</v>
      </c>
      <c r="H83" s="7"/>
      <c r="I83" s="21"/>
      <c r="J83" s="7"/>
    </row>
    <row r="84" spans="1:12" x14ac:dyDescent="0.25">
      <c r="A84" t="s">
        <v>69</v>
      </c>
      <c r="B84" s="2">
        <v>0</v>
      </c>
      <c r="C84" s="2">
        <v>0</v>
      </c>
      <c r="D84" s="2">
        <v>0</v>
      </c>
      <c r="E84" s="2">
        <v>0</v>
      </c>
      <c r="F84" s="2">
        <v>0</v>
      </c>
      <c r="G84">
        <v>0</v>
      </c>
      <c r="H84" s="7"/>
      <c r="I84" s="21"/>
      <c r="J84" s="7"/>
    </row>
    <row r="85" spans="1:12" x14ac:dyDescent="0.25">
      <c r="A85" t="s">
        <v>70</v>
      </c>
      <c r="B85" s="2">
        <v>1000</v>
      </c>
      <c r="C85" s="2">
        <v>188.18</v>
      </c>
      <c r="D85" s="2">
        <v>739.11</v>
      </c>
      <c r="E85" s="2">
        <v>927.29</v>
      </c>
      <c r="F85" s="2">
        <v>72.709999999999994</v>
      </c>
      <c r="G85">
        <v>7.27</v>
      </c>
      <c r="H85" s="7"/>
      <c r="I85" s="21"/>
      <c r="J85" s="7"/>
      <c r="K85" s="6"/>
      <c r="L85" s="2"/>
    </row>
    <row r="86" spans="1:12" x14ac:dyDescent="0.25">
      <c r="A86" t="s">
        <v>71</v>
      </c>
      <c r="B86" s="2">
        <v>750</v>
      </c>
      <c r="C86" s="2">
        <v>0</v>
      </c>
      <c r="D86" s="2">
        <v>1247.1199999999999</v>
      </c>
      <c r="E86" s="2">
        <v>1247.1199999999999</v>
      </c>
      <c r="F86" s="2">
        <v>-497.12</v>
      </c>
      <c r="G86">
        <v>-66.28</v>
      </c>
      <c r="H86" s="13"/>
      <c r="I86" s="21"/>
      <c r="J86" s="7"/>
    </row>
    <row r="87" spans="1:12" x14ac:dyDescent="0.25">
      <c r="A87" t="s">
        <v>72</v>
      </c>
      <c r="B87" s="2">
        <v>4250</v>
      </c>
      <c r="C87" s="2">
        <v>0</v>
      </c>
      <c r="D87" s="2">
        <v>1980.9</v>
      </c>
      <c r="E87" s="2">
        <v>1980.9</v>
      </c>
      <c r="F87" s="2">
        <v>2269.1</v>
      </c>
      <c r="G87">
        <v>53.39</v>
      </c>
      <c r="H87" s="13"/>
      <c r="I87" s="21"/>
      <c r="J87" s="7"/>
    </row>
    <row r="88" spans="1:12" x14ac:dyDescent="0.25">
      <c r="A88" t="s">
        <v>73</v>
      </c>
      <c r="B88" s="2">
        <v>1000</v>
      </c>
      <c r="C88" s="2">
        <v>550</v>
      </c>
      <c r="D88" s="2">
        <v>0</v>
      </c>
      <c r="E88" s="2">
        <v>550</v>
      </c>
      <c r="F88" s="2">
        <v>450</v>
      </c>
      <c r="G88">
        <v>45</v>
      </c>
      <c r="H88" s="7"/>
      <c r="I88" s="21"/>
      <c r="J88" s="7"/>
    </row>
    <row r="89" spans="1:12" x14ac:dyDescent="0.25">
      <c r="A89" t="s">
        <v>74</v>
      </c>
      <c r="B89" s="2">
        <v>650</v>
      </c>
      <c r="C89" s="2">
        <v>248</v>
      </c>
      <c r="D89" s="2">
        <v>860.86</v>
      </c>
      <c r="E89" s="2">
        <v>1108.8599999999999</v>
      </c>
      <c r="F89" s="2">
        <v>-458.86</v>
      </c>
      <c r="G89">
        <v>-70.59</v>
      </c>
      <c r="H89" s="7"/>
      <c r="I89" s="21"/>
      <c r="J89" s="7"/>
    </row>
    <row r="90" spans="1:12" x14ac:dyDescent="0.25">
      <c r="A90" t="s">
        <v>75</v>
      </c>
      <c r="B90" s="2">
        <v>55000</v>
      </c>
      <c r="C90" s="2">
        <v>17021.759999999998</v>
      </c>
      <c r="D90" s="2">
        <v>28323.73</v>
      </c>
      <c r="E90" s="2">
        <v>45345.49</v>
      </c>
      <c r="F90" s="2">
        <v>9654.51</v>
      </c>
      <c r="G90">
        <v>17.55</v>
      </c>
      <c r="H90" s="13"/>
      <c r="I90" s="21"/>
      <c r="J90" s="7" t="s">
        <v>184</v>
      </c>
      <c r="K90" s="6"/>
      <c r="L90" s="2"/>
    </row>
    <row r="91" spans="1:12" x14ac:dyDescent="0.25">
      <c r="A91" t="s">
        <v>76</v>
      </c>
      <c r="B91" s="2">
        <v>500</v>
      </c>
      <c r="C91" s="2">
        <v>130.36000000000001</v>
      </c>
      <c r="D91" s="2">
        <v>44.5</v>
      </c>
      <c r="E91" s="2">
        <v>174.86</v>
      </c>
      <c r="F91" s="2">
        <v>325.14</v>
      </c>
      <c r="G91">
        <v>65.03</v>
      </c>
      <c r="H91" s="13"/>
      <c r="I91" s="21"/>
      <c r="J91" s="7"/>
    </row>
    <row r="92" spans="1:12" x14ac:dyDescent="0.25">
      <c r="A92" t="s">
        <v>77</v>
      </c>
      <c r="B92" s="2">
        <v>0</v>
      </c>
      <c r="C92" s="2">
        <v>0</v>
      </c>
      <c r="D92" s="2">
        <v>0</v>
      </c>
      <c r="E92" s="2">
        <v>0</v>
      </c>
      <c r="F92" s="2">
        <v>0</v>
      </c>
      <c r="G92">
        <v>0</v>
      </c>
      <c r="H92" s="7"/>
      <c r="I92" s="21"/>
      <c r="J92" s="7"/>
    </row>
    <row r="93" spans="1:12" x14ac:dyDescent="0.25">
      <c r="A93" t="s">
        <v>78</v>
      </c>
      <c r="B93" s="2">
        <v>45000</v>
      </c>
      <c r="C93" s="2">
        <v>0</v>
      </c>
      <c r="D93" s="2">
        <v>15375.7</v>
      </c>
      <c r="E93" s="2">
        <v>15375.7</v>
      </c>
      <c r="F93" s="2">
        <v>29624.3</v>
      </c>
      <c r="G93">
        <v>65.83</v>
      </c>
      <c r="H93" s="13"/>
      <c r="I93" s="21"/>
      <c r="J93" s="7"/>
    </row>
    <row r="94" spans="1:12" x14ac:dyDescent="0.25">
      <c r="A94" t="s">
        <v>79</v>
      </c>
      <c r="B94" s="2">
        <v>80000</v>
      </c>
      <c r="C94" s="2">
        <v>0</v>
      </c>
      <c r="D94" s="2">
        <v>28530.9</v>
      </c>
      <c r="E94" s="2">
        <v>28530.9</v>
      </c>
      <c r="F94" s="2">
        <v>51469.1</v>
      </c>
      <c r="G94">
        <v>64.34</v>
      </c>
      <c r="H94" s="13"/>
      <c r="I94" s="21"/>
      <c r="J94" s="7"/>
    </row>
    <row r="95" spans="1:12" x14ac:dyDescent="0.25">
      <c r="A95" t="s">
        <v>80</v>
      </c>
      <c r="B95" s="2">
        <v>750</v>
      </c>
      <c r="C95" s="2">
        <v>0</v>
      </c>
      <c r="D95" s="2">
        <v>330.64</v>
      </c>
      <c r="E95" s="2">
        <v>330.64</v>
      </c>
      <c r="F95" s="2">
        <v>419.36</v>
      </c>
      <c r="G95">
        <v>55.91</v>
      </c>
      <c r="H95" s="7"/>
      <c r="I95" s="21"/>
      <c r="J95" s="7"/>
    </row>
    <row r="96" spans="1:12" x14ac:dyDescent="0.25">
      <c r="A96" t="s">
        <v>81</v>
      </c>
      <c r="B96" s="2">
        <v>1000</v>
      </c>
      <c r="C96" s="2">
        <v>0</v>
      </c>
      <c r="D96" s="2">
        <v>370.3</v>
      </c>
      <c r="E96" s="2">
        <v>370.3</v>
      </c>
      <c r="F96" s="2">
        <v>629.70000000000005</v>
      </c>
      <c r="G96">
        <v>62.97</v>
      </c>
      <c r="H96" s="13"/>
      <c r="I96" s="21"/>
      <c r="J96" s="7"/>
      <c r="K96" s="6"/>
      <c r="L96" s="2"/>
    </row>
    <row r="97" spans="1:12" x14ac:dyDescent="0.25">
      <c r="A97" t="s">
        <v>82</v>
      </c>
      <c r="B97" s="2">
        <v>6500</v>
      </c>
      <c r="C97" s="2">
        <v>679.94</v>
      </c>
      <c r="D97" s="2">
        <v>1185.2</v>
      </c>
      <c r="E97" s="2">
        <v>1865.14</v>
      </c>
      <c r="F97" s="2">
        <v>4634.8599999999997</v>
      </c>
      <c r="G97">
        <v>71.31</v>
      </c>
      <c r="H97" s="13"/>
      <c r="I97" s="21"/>
      <c r="J97" s="7"/>
    </row>
    <row r="98" spans="1:12" x14ac:dyDescent="0.25">
      <c r="A98" t="s">
        <v>83</v>
      </c>
      <c r="B98" s="2">
        <v>3200</v>
      </c>
      <c r="C98" s="2">
        <v>1519.86</v>
      </c>
      <c r="D98" s="2">
        <v>1406.75</v>
      </c>
      <c r="E98" s="2">
        <v>2926.61</v>
      </c>
      <c r="F98" s="2">
        <v>273.39</v>
      </c>
      <c r="G98">
        <v>8.5399999999999991</v>
      </c>
      <c r="H98" s="13"/>
      <c r="I98" s="21"/>
      <c r="J98" s="7"/>
    </row>
    <row r="99" spans="1:12" x14ac:dyDescent="0.25">
      <c r="A99" t="s">
        <v>84</v>
      </c>
      <c r="B99" s="2">
        <v>1750</v>
      </c>
      <c r="C99" s="2">
        <v>6.75</v>
      </c>
      <c r="D99" s="2">
        <v>914.28</v>
      </c>
      <c r="E99" s="2">
        <v>921.03</v>
      </c>
      <c r="F99" s="2">
        <v>828.97</v>
      </c>
      <c r="G99">
        <v>47.37</v>
      </c>
      <c r="H99" s="13"/>
      <c r="I99" s="21"/>
      <c r="J99" s="7"/>
    </row>
    <row r="100" spans="1:12" x14ac:dyDescent="0.25">
      <c r="A100" t="s">
        <v>85</v>
      </c>
      <c r="B100" s="2">
        <v>300</v>
      </c>
      <c r="C100" s="2">
        <v>0</v>
      </c>
      <c r="D100" s="2">
        <v>110</v>
      </c>
      <c r="E100" s="2">
        <v>110</v>
      </c>
      <c r="F100" s="2">
        <v>190</v>
      </c>
      <c r="G100">
        <v>63.33</v>
      </c>
      <c r="H100" s="7"/>
      <c r="I100" s="21"/>
      <c r="J100" s="7"/>
    </row>
    <row r="101" spans="1:12" x14ac:dyDescent="0.25">
      <c r="A101" t="s">
        <v>86</v>
      </c>
      <c r="B101" s="2">
        <v>250</v>
      </c>
      <c r="C101" s="2">
        <v>0</v>
      </c>
      <c r="D101" s="2">
        <v>285</v>
      </c>
      <c r="E101" s="2">
        <v>285</v>
      </c>
      <c r="F101" s="2">
        <v>-35</v>
      </c>
      <c r="G101">
        <v>-14</v>
      </c>
      <c r="H101" s="7"/>
      <c r="I101" s="21"/>
      <c r="J101" s="7"/>
    </row>
    <row r="102" spans="1:12" x14ac:dyDescent="0.25">
      <c r="A102" t="s">
        <v>87</v>
      </c>
      <c r="B102" s="2">
        <v>0</v>
      </c>
      <c r="C102" s="2">
        <v>350</v>
      </c>
      <c r="D102" s="2">
        <v>60</v>
      </c>
      <c r="E102" s="2">
        <v>410</v>
      </c>
      <c r="F102" s="2">
        <v>-410</v>
      </c>
      <c r="G102">
        <v>0</v>
      </c>
      <c r="H102" s="7"/>
      <c r="I102" s="21"/>
      <c r="J102" s="7"/>
    </row>
    <row r="103" spans="1:12" x14ac:dyDescent="0.25">
      <c r="A103" t="s">
        <v>88</v>
      </c>
      <c r="B103" s="2">
        <v>34000</v>
      </c>
      <c r="C103" s="2">
        <v>6515</v>
      </c>
      <c r="D103" s="2">
        <v>17140</v>
      </c>
      <c r="E103" s="2">
        <v>23655</v>
      </c>
      <c r="F103" s="2">
        <v>10345</v>
      </c>
      <c r="G103">
        <v>30.43</v>
      </c>
      <c r="H103" s="13"/>
      <c r="I103" s="21"/>
      <c r="J103" s="7"/>
      <c r="K103" s="6"/>
      <c r="L103" s="2"/>
    </row>
    <row r="104" spans="1:12" x14ac:dyDescent="0.25">
      <c r="A104" t="s">
        <v>89</v>
      </c>
      <c r="B104" s="2">
        <v>750</v>
      </c>
      <c r="C104" s="2">
        <v>0</v>
      </c>
      <c r="D104" s="2">
        <v>408.16</v>
      </c>
      <c r="E104" s="2">
        <v>408.16</v>
      </c>
      <c r="F104" s="2">
        <v>341.84</v>
      </c>
      <c r="G104">
        <v>45.58</v>
      </c>
      <c r="H104" s="13"/>
      <c r="I104" s="21"/>
      <c r="J104" s="7"/>
    </row>
    <row r="105" spans="1:12" x14ac:dyDescent="0.25">
      <c r="A105" t="s">
        <v>90</v>
      </c>
      <c r="B105" s="2">
        <v>2600</v>
      </c>
      <c r="C105" s="2">
        <v>588.29999999999995</v>
      </c>
      <c r="D105" s="2">
        <v>1732.23</v>
      </c>
      <c r="E105" s="2">
        <v>2320.5300000000002</v>
      </c>
      <c r="F105" s="2">
        <v>279.47000000000003</v>
      </c>
      <c r="G105">
        <v>10.75</v>
      </c>
      <c r="H105" s="13"/>
      <c r="I105" s="21"/>
      <c r="J105" s="7"/>
    </row>
    <row r="106" spans="1:12" x14ac:dyDescent="0.25">
      <c r="A106" t="s">
        <v>91</v>
      </c>
      <c r="B106" s="2">
        <v>7000</v>
      </c>
      <c r="C106" s="2">
        <v>144</v>
      </c>
      <c r="D106" s="2">
        <v>4653.04</v>
      </c>
      <c r="E106" s="2">
        <v>4797.04</v>
      </c>
      <c r="F106" s="2">
        <v>2202.96</v>
      </c>
      <c r="G106">
        <v>31.47</v>
      </c>
      <c r="H106" s="13"/>
      <c r="I106" s="21"/>
      <c r="J106" s="7"/>
    </row>
    <row r="107" spans="1:12" x14ac:dyDescent="0.25">
      <c r="A107" t="s">
        <v>92</v>
      </c>
      <c r="B107" s="2">
        <v>0</v>
      </c>
      <c r="C107" s="2">
        <v>0</v>
      </c>
      <c r="D107" s="2">
        <v>18.71</v>
      </c>
      <c r="E107" s="2">
        <v>18.71</v>
      </c>
      <c r="F107" s="2">
        <v>-18.71</v>
      </c>
      <c r="G107">
        <v>0</v>
      </c>
      <c r="H107" s="7"/>
      <c r="I107" s="21"/>
      <c r="J107" s="7"/>
    </row>
    <row r="108" spans="1:12" x14ac:dyDescent="0.25">
      <c r="A108" t="s">
        <v>93</v>
      </c>
      <c r="B108" s="2">
        <v>0</v>
      </c>
      <c r="C108" s="2">
        <v>0</v>
      </c>
      <c r="D108" s="2">
        <v>0</v>
      </c>
      <c r="E108" s="2">
        <v>0</v>
      </c>
      <c r="F108" s="2">
        <v>0</v>
      </c>
      <c r="G108">
        <v>0</v>
      </c>
      <c r="H108" s="7"/>
      <c r="I108" s="21"/>
      <c r="J108" s="7"/>
    </row>
    <row r="109" spans="1:12" x14ac:dyDescent="0.25">
      <c r="A109" t="s">
        <v>94</v>
      </c>
      <c r="B109" s="2">
        <v>0</v>
      </c>
      <c r="C109" s="2">
        <v>0</v>
      </c>
      <c r="D109" s="2">
        <v>0</v>
      </c>
      <c r="E109" s="2">
        <v>0</v>
      </c>
      <c r="F109" s="2">
        <v>0</v>
      </c>
      <c r="G109">
        <v>0</v>
      </c>
      <c r="H109" s="7"/>
      <c r="I109" s="21"/>
      <c r="J109" s="22"/>
    </row>
    <row r="110" spans="1:12" x14ac:dyDescent="0.25">
      <c r="A110" t="s">
        <v>95</v>
      </c>
      <c r="B110" s="2">
        <v>9500</v>
      </c>
      <c r="C110" s="2">
        <v>400</v>
      </c>
      <c r="D110" s="2">
        <v>7381.46</v>
      </c>
      <c r="E110" s="2">
        <v>7781.46</v>
      </c>
      <c r="F110" s="2">
        <v>1718.54</v>
      </c>
      <c r="G110">
        <v>18.09</v>
      </c>
      <c r="H110" s="13"/>
      <c r="I110" s="21"/>
      <c r="J110" s="7"/>
    </row>
    <row r="111" spans="1:12" x14ac:dyDescent="0.25">
      <c r="A111" t="s">
        <v>160</v>
      </c>
      <c r="B111" s="2">
        <v>2554</v>
      </c>
      <c r="C111" s="2">
        <v>0</v>
      </c>
      <c r="D111" s="2">
        <v>0</v>
      </c>
      <c r="E111" s="2">
        <v>0</v>
      </c>
      <c r="F111" s="2">
        <v>2554</v>
      </c>
      <c r="G111">
        <v>100</v>
      </c>
      <c r="H111" s="13"/>
      <c r="I111" s="21"/>
      <c r="J111" s="7"/>
    </row>
    <row r="112" spans="1:12" x14ac:dyDescent="0.25">
      <c r="A112" t="s">
        <v>96</v>
      </c>
      <c r="B112" s="2">
        <v>15500</v>
      </c>
      <c r="C112" s="2">
        <v>0</v>
      </c>
      <c r="D112" s="2">
        <v>984.69</v>
      </c>
      <c r="E112" s="2">
        <v>984.69</v>
      </c>
      <c r="F112" s="2">
        <v>14515.31</v>
      </c>
      <c r="G112">
        <v>93.65</v>
      </c>
      <c r="H112" s="13"/>
      <c r="I112" s="21"/>
      <c r="J112" s="7"/>
      <c r="K112" s="6"/>
    </row>
    <row r="113" spans="1:11" x14ac:dyDescent="0.25">
      <c r="A113" t="s">
        <v>97</v>
      </c>
      <c r="B113" s="2">
        <v>0</v>
      </c>
      <c r="C113" s="2">
        <v>0</v>
      </c>
      <c r="D113" s="2">
        <v>0</v>
      </c>
      <c r="E113" s="2">
        <v>0</v>
      </c>
      <c r="F113" s="2">
        <v>0</v>
      </c>
      <c r="G113">
        <v>0</v>
      </c>
      <c r="H113" s="7"/>
      <c r="I113" s="21"/>
      <c r="J113" s="7"/>
    </row>
    <row r="114" spans="1:11" x14ac:dyDescent="0.25">
      <c r="A114" t="s">
        <v>98</v>
      </c>
      <c r="B114" s="2">
        <v>0</v>
      </c>
      <c r="C114" s="2">
        <v>0</v>
      </c>
      <c r="D114" s="2">
        <v>0</v>
      </c>
      <c r="E114" s="2">
        <v>0</v>
      </c>
      <c r="F114" s="2">
        <v>0</v>
      </c>
      <c r="G114">
        <v>0</v>
      </c>
      <c r="H114" s="7"/>
      <c r="I114" s="21"/>
      <c r="J114" s="7"/>
    </row>
    <row r="115" spans="1:11" x14ac:dyDescent="0.25">
      <c r="A115" t="s">
        <v>99</v>
      </c>
      <c r="B115" s="2">
        <v>3850</v>
      </c>
      <c r="C115" s="2">
        <v>0</v>
      </c>
      <c r="D115" s="2">
        <v>4708.79</v>
      </c>
      <c r="E115" s="2">
        <v>4708.79</v>
      </c>
      <c r="F115" s="2">
        <v>-858.79</v>
      </c>
      <c r="G115">
        <v>-22.31</v>
      </c>
      <c r="H115" s="7"/>
      <c r="I115" s="21"/>
      <c r="J115" s="7"/>
    </row>
    <row r="116" spans="1:11" x14ac:dyDescent="0.25">
      <c r="A116" t="s">
        <v>182</v>
      </c>
      <c r="B116" s="2">
        <v>5750</v>
      </c>
      <c r="C116" s="2">
        <v>603</v>
      </c>
      <c r="D116" s="2">
        <v>2892.1</v>
      </c>
      <c r="E116" s="2">
        <v>3495.1</v>
      </c>
      <c r="F116" s="2">
        <v>2254.9</v>
      </c>
      <c r="G116">
        <v>39.22</v>
      </c>
      <c r="H116" s="13"/>
      <c r="I116" s="21"/>
      <c r="J116" s="7"/>
    </row>
    <row r="117" spans="1:11" x14ac:dyDescent="0.25">
      <c r="A117" t="s">
        <v>100</v>
      </c>
      <c r="B117" s="2">
        <v>0</v>
      </c>
      <c r="C117" s="2">
        <v>0</v>
      </c>
      <c r="D117" s="2">
        <v>0</v>
      </c>
      <c r="E117" s="2">
        <v>0</v>
      </c>
      <c r="F117" s="2">
        <v>0</v>
      </c>
      <c r="G117">
        <v>0</v>
      </c>
      <c r="H117" s="7"/>
      <c r="I117" s="21"/>
      <c r="J117" s="7"/>
    </row>
    <row r="118" spans="1:11" x14ac:dyDescent="0.25">
      <c r="A118" t="s">
        <v>101</v>
      </c>
      <c r="B118" s="2">
        <v>1000</v>
      </c>
      <c r="C118" s="2">
        <v>309.45</v>
      </c>
      <c r="D118" s="2">
        <v>732.97</v>
      </c>
      <c r="E118" s="2">
        <v>1042.42</v>
      </c>
      <c r="F118" s="2">
        <v>-42.42</v>
      </c>
      <c r="G118">
        <v>-4.24</v>
      </c>
      <c r="H118" s="13"/>
      <c r="I118" s="21"/>
      <c r="J118" s="7"/>
    </row>
    <row r="119" spans="1:11" x14ac:dyDescent="0.25">
      <c r="A119" t="s">
        <v>102</v>
      </c>
      <c r="B119" s="2">
        <v>2000</v>
      </c>
      <c r="C119" s="2">
        <v>82.56</v>
      </c>
      <c r="D119" s="2">
        <v>369.14</v>
      </c>
      <c r="E119" s="2">
        <v>451.7</v>
      </c>
      <c r="F119" s="2">
        <v>1548.3</v>
      </c>
      <c r="G119">
        <v>77.42</v>
      </c>
      <c r="H119" s="13"/>
      <c r="I119" s="21"/>
      <c r="J119" s="7"/>
    </row>
    <row r="120" spans="1:11" x14ac:dyDescent="0.25">
      <c r="A120" t="s">
        <v>103</v>
      </c>
      <c r="B120" s="2">
        <v>2275</v>
      </c>
      <c r="C120" s="2">
        <v>595</v>
      </c>
      <c r="D120" s="2">
        <v>2160.15</v>
      </c>
      <c r="E120" s="2">
        <v>2755.15</v>
      </c>
      <c r="F120" s="2">
        <v>-480.15</v>
      </c>
      <c r="G120">
        <v>-21.11</v>
      </c>
      <c r="H120" s="7"/>
      <c r="I120" s="21"/>
      <c r="J120" s="7"/>
    </row>
    <row r="121" spans="1:11" x14ac:dyDescent="0.25">
      <c r="A121" t="s">
        <v>104</v>
      </c>
      <c r="B121" s="2">
        <v>0</v>
      </c>
      <c r="C121" s="2">
        <v>0</v>
      </c>
      <c r="D121" s="2">
        <v>0</v>
      </c>
      <c r="E121" s="2">
        <v>0</v>
      </c>
      <c r="F121" s="2">
        <v>0</v>
      </c>
      <c r="G121">
        <v>0</v>
      </c>
      <c r="H121" s="7"/>
      <c r="I121" s="21"/>
      <c r="J121" s="7"/>
    </row>
    <row r="122" spans="1:11" x14ac:dyDescent="0.25">
      <c r="A122" t="s">
        <v>105</v>
      </c>
      <c r="B122" s="2">
        <v>950</v>
      </c>
      <c r="C122" s="2">
        <v>0</v>
      </c>
      <c r="D122" s="2">
        <v>620</v>
      </c>
      <c r="E122" s="2">
        <v>620</v>
      </c>
      <c r="F122" s="2">
        <v>330</v>
      </c>
      <c r="G122">
        <v>34.74</v>
      </c>
      <c r="H122" s="7"/>
      <c r="I122" s="21"/>
      <c r="J122" s="7"/>
    </row>
    <row r="123" spans="1:11" x14ac:dyDescent="0.25">
      <c r="A123" t="s">
        <v>167</v>
      </c>
      <c r="B123" s="2">
        <v>0</v>
      </c>
      <c r="C123" s="2">
        <v>0</v>
      </c>
      <c r="D123" s="2">
        <v>44.8</v>
      </c>
      <c r="E123" s="2">
        <v>44.8</v>
      </c>
      <c r="F123" s="2">
        <v>-44.8</v>
      </c>
      <c r="G123">
        <v>0</v>
      </c>
      <c r="H123" s="7"/>
      <c r="I123" s="21"/>
      <c r="J123" s="7"/>
    </row>
    <row r="124" spans="1:11" x14ac:dyDescent="0.25">
      <c r="A124" t="s">
        <v>106</v>
      </c>
      <c r="B124" s="2">
        <v>350</v>
      </c>
      <c r="C124" s="2">
        <v>55</v>
      </c>
      <c r="D124" s="2">
        <v>209.5</v>
      </c>
      <c r="E124" s="2">
        <v>264.5</v>
      </c>
      <c r="F124" s="2">
        <v>85.5</v>
      </c>
      <c r="G124">
        <v>24.43</v>
      </c>
      <c r="H124" s="7"/>
      <c r="I124" s="21"/>
      <c r="J124" s="7" t="s">
        <v>180</v>
      </c>
    </row>
    <row r="125" spans="1:11" x14ac:dyDescent="0.25">
      <c r="A125" t="s">
        <v>107</v>
      </c>
      <c r="B125" s="2">
        <v>2897</v>
      </c>
      <c r="C125" s="2">
        <v>0</v>
      </c>
      <c r="D125" s="2">
        <v>-246.4</v>
      </c>
      <c r="E125" s="2">
        <v>-246.4</v>
      </c>
      <c r="F125" s="2">
        <v>3143.4</v>
      </c>
      <c r="G125">
        <v>108.51</v>
      </c>
      <c r="H125" s="7"/>
      <c r="I125" s="21"/>
      <c r="J125" s="7" t="s">
        <v>180</v>
      </c>
    </row>
    <row r="126" spans="1:11" x14ac:dyDescent="0.25">
      <c r="A126" t="s">
        <v>108</v>
      </c>
      <c r="B126" s="2">
        <v>190</v>
      </c>
      <c r="C126" s="2">
        <v>0</v>
      </c>
      <c r="D126" s="2">
        <v>0</v>
      </c>
      <c r="E126" s="2">
        <v>0</v>
      </c>
      <c r="F126" s="2">
        <v>190</v>
      </c>
      <c r="G126">
        <v>100</v>
      </c>
      <c r="H126" s="7"/>
      <c r="I126" s="21"/>
      <c r="J126" s="7"/>
    </row>
    <row r="127" spans="1:11" x14ac:dyDescent="0.25">
      <c r="A127" t="s">
        <v>109</v>
      </c>
      <c r="B127" s="2">
        <v>2500</v>
      </c>
      <c r="C127" s="2">
        <v>0</v>
      </c>
      <c r="D127" s="2">
        <v>133.22999999999999</v>
      </c>
      <c r="E127" s="2">
        <v>133.22999999999999</v>
      </c>
      <c r="F127" s="2">
        <v>2366.77</v>
      </c>
      <c r="G127">
        <v>94.67</v>
      </c>
      <c r="H127" s="13"/>
      <c r="I127" s="21"/>
      <c r="J127" s="7"/>
    </row>
    <row r="128" spans="1:11" x14ac:dyDescent="0.25">
      <c r="A128" t="s">
        <v>110</v>
      </c>
      <c r="B128" s="2">
        <v>12000</v>
      </c>
      <c r="C128" s="2">
        <v>1205</v>
      </c>
      <c r="D128" s="2">
        <v>11965.58</v>
      </c>
      <c r="E128" s="2">
        <v>13170.58</v>
      </c>
      <c r="F128" s="2">
        <v>-1170.58</v>
      </c>
      <c r="G128">
        <v>-9.75</v>
      </c>
      <c r="H128" s="10"/>
      <c r="I128" s="19"/>
      <c r="J128" s="23" t="s">
        <v>189</v>
      </c>
      <c r="K128" s="1"/>
    </row>
    <row r="129" spans="1:12" x14ac:dyDescent="0.25">
      <c r="B129" s="2"/>
      <c r="C129" s="2"/>
      <c r="D129" s="2"/>
      <c r="E129" s="2"/>
      <c r="F129" s="2"/>
      <c r="H129" s="10"/>
      <c r="I129" s="19"/>
      <c r="J129" s="10"/>
      <c r="K129" s="1"/>
      <c r="L129" s="1"/>
    </row>
    <row r="130" spans="1:12" x14ac:dyDescent="0.25">
      <c r="A130" s="1" t="s">
        <v>111</v>
      </c>
      <c r="B130" s="3">
        <v>313766</v>
      </c>
      <c r="C130" s="3">
        <v>31516.83</v>
      </c>
      <c r="D130" s="3">
        <v>142649.88</v>
      </c>
      <c r="E130" s="3">
        <v>174166.71</v>
      </c>
      <c r="F130" s="3">
        <v>139599.29</v>
      </c>
      <c r="G130" s="1">
        <v>44.49</v>
      </c>
      <c r="H130" s="10"/>
      <c r="I130" s="18"/>
      <c r="J130" s="10"/>
      <c r="K130" s="1"/>
      <c r="L130" s="1"/>
    </row>
    <row r="131" spans="1:12" x14ac:dyDescent="0.25">
      <c r="A131" s="1"/>
      <c r="B131" s="3"/>
      <c r="C131" s="3"/>
      <c r="D131" s="3"/>
      <c r="E131" s="3"/>
      <c r="F131" s="3"/>
      <c r="G131" s="1"/>
      <c r="H131" s="10"/>
      <c r="I131" s="18"/>
      <c r="J131" s="10"/>
      <c r="K131" s="1"/>
      <c r="L131" s="1"/>
    </row>
    <row r="132" spans="1:12" x14ac:dyDescent="0.25">
      <c r="A132" s="1" t="s">
        <v>112</v>
      </c>
      <c r="B132" s="3"/>
      <c r="C132" s="3"/>
      <c r="D132" s="3"/>
      <c r="E132" s="3"/>
      <c r="F132" s="3"/>
      <c r="G132" s="1"/>
      <c r="H132" s="10"/>
      <c r="I132" s="18"/>
      <c r="J132" s="10"/>
      <c r="K132" s="1"/>
    </row>
    <row r="133" spans="1:12" x14ac:dyDescent="0.25">
      <c r="A133" t="s">
        <v>113</v>
      </c>
      <c r="B133" s="2">
        <v>0</v>
      </c>
      <c r="C133" s="2">
        <v>0</v>
      </c>
      <c r="D133" s="2">
        <v>0</v>
      </c>
      <c r="E133" s="2">
        <v>0</v>
      </c>
      <c r="F133" s="2">
        <v>0</v>
      </c>
      <c r="G133">
        <v>0</v>
      </c>
      <c r="H133" s="10"/>
      <c r="I133" s="18"/>
      <c r="J133" s="10"/>
      <c r="K133" s="1"/>
    </row>
    <row r="134" spans="1:12" x14ac:dyDescent="0.25">
      <c r="B134" s="2"/>
      <c r="C134" s="2"/>
      <c r="D134" s="2"/>
      <c r="E134" s="2"/>
      <c r="F134" s="2"/>
      <c r="H134" s="10"/>
      <c r="I134" s="18"/>
      <c r="J134" s="10"/>
      <c r="K134" s="1"/>
      <c r="L134" s="1"/>
    </row>
    <row r="135" spans="1:12" x14ac:dyDescent="0.25">
      <c r="A135" s="1" t="s">
        <v>114</v>
      </c>
      <c r="B135" s="3">
        <v>0</v>
      </c>
      <c r="C135" s="3">
        <v>0</v>
      </c>
      <c r="D135" s="3">
        <v>0</v>
      </c>
      <c r="E135" s="3">
        <v>0</v>
      </c>
      <c r="F135" s="3">
        <v>0</v>
      </c>
      <c r="G135" s="1">
        <v>0</v>
      </c>
      <c r="H135" s="10"/>
      <c r="I135" s="18"/>
      <c r="J135" s="10"/>
      <c r="K135" s="1"/>
      <c r="L135" s="1"/>
    </row>
    <row r="136" spans="1:12" x14ac:dyDescent="0.25">
      <c r="A136" s="1"/>
      <c r="B136" s="3"/>
      <c r="C136" s="3"/>
      <c r="D136" s="3"/>
      <c r="E136" s="3"/>
      <c r="F136" s="3"/>
      <c r="G136" s="1"/>
      <c r="H136" s="10"/>
      <c r="I136" s="19"/>
      <c r="J136" s="10"/>
      <c r="K136" s="1"/>
      <c r="L136" s="1"/>
    </row>
    <row r="137" spans="1:12" x14ac:dyDescent="0.25">
      <c r="A137" s="1" t="s">
        <v>115</v>
      </c>
      <c r="B137" s="3"/>
      <c r="C137" s="3"/>
      <c r="D137" s="3"/>
      <c r="E137" s="3"/>
      <c r="F137" s="3"/>
      <c r="G137" s="1"/>
      <c r="H137" s="10"/>
      <c r="I137" s="19"/>
      <c r="J137" s="10"/>
    </row>
    <row r="138" spans="1:12" x14ac:dyDescent="0.25">
      <c r="A138" t="s">
        <v>116</v>
      </c>
      <c r="B138" s="2">
        <v>7164</v>
      </c>
      <c r="C138" s="2">
        <v>0</v>
      </c>
      <c r="D138" s="2">
        <v>7164.16</v>
      </c>
      <c r="E138" s="2">
        <v>7164.16</v>
      </c>
      <c r="F138" s="2">
        <v>-0.16</v>
      </c>
      <c r="G138">
        <v>0</v>
      </c>
      <c r="H138" s="7"/>
      <c r="I138" s="21"/>
      <c r="J138" s="7"/>
    </row>
    <row r="139" spans="1:12" x14ac:dyDescent="0.25">
      <c r="A139" t="s">
        <v>117</v>
      </c>
      <c r="B139" s="2">
        <v>5416</v>
      </c>
      <c r="C139" s="2">
        <v>0</v>
      </c>
      <c r="D139" s="2">
        <v>5360.95</v>
      </c>
      <c r="E139" s="2">
        <v>5360.95</v>
      </c>
      <c r="F139" s="2">
        <v>55.05</v>
      </c>
      <c r="G139">
        <v>1.02</v>
      </c>
      <c r="H139" s="7"/>
      <c r="I139" s="21"/>
      <c r="J139" s="7" t="s">
        <v>177</v>
      </c>
    </row>
    <row r="140" spans="1:12" x14ac:dyDescent="0.25">
      <c r="A140" t="s">
        <v>118</v>
      </c>
      <c r="B140" s="2">
        <v>4889</v>
      </c>
      <c r="C140" s="2">
        <v>0</v>
      </c>
      <c r="D140" s="2">
        <v>4888.72</v>
      </c>
      <c r="E140" s="2">
        <v>4888.72</v>
      </c>
      <c r="F140" s="2">
        <v>0.28000000000000003</v>
      </c>
      <c r="G140">
        <v>0.01</v>
      </c>
      <c r="H140" s="7"/>
      <c r="I140" s="21"/>
      <c r="J140" s="7"/>
    </row>
    <row r="141" spans="1:12" x14ac:dyDescent="0.25">
      <c r="A141" t="s">
        <v>119</v>
      </c>
      <c r="B141" s="2">
        <v>4080</v>
      </c>
      <c r="C141" s="2">
        <v>0</v>
      </c>
      <c r="D141" s="2">
        <v>4080</v>
      </c>
      <c r="E141" s="2">
        <v>4080</v>
      </c>
      <c r="F141" s="2">
        <v>0</v>
      </c>
      <c r="G141">
        <v>0</v>
      </c>
      <c r="H141" s="7"/>
      <c r="I141" s="21"/>
      <c r="J141" s="7"/>
    </row>
    <row r="142" spans="1:12" ht="30" x14ac:dyDescent="0.25">
      <c r="A142" t="s">
        <v>120</v>
      </c>
      <c r="B142" s="2">
        <v>8580</v>
      </c>
      <c r="C142" s="2">
        <v>0</v>
      </c>
      <c r="D142" s="2">
        <v>9439</v>
      </c>
      <c r="E142" s="2">
        <v>9439</v>
      </c>
      <c r="F142" s="2">
        <v>-859</v>
      </c>
      <c r="G142">
        <v>-10.01</v>
      </c>
      <c r="H142" s="7"/>
      <c r="I142" s="21"/>
      <c r="J142" s="7" t="s">
        <v>178</v>
      </c>
    </row>
    <row r="143" spans="1:12" x14ac:dyDescent="0.25">
      <c r="A143" t="s">
        <v>121</v>
      </c>
      <c r="B143" s="2">
        <v>1153</v>
      </c>
      <c r="C143" s="2">
        <v>99.9</v>
      </c>
      <c r="D143" s="2">
        <v>1152.8</v>
      </c>
      <c r="E143" s="2">
        <v>1252.7</v>
      </c>
      <c r="F143" s="2">
        <v>-99.7</v>
      </c>
      <c r="G143">
        <v>-8.65</v>
      </c>
      <c r="H143" s="7"/>
      <c r="I143" s="21"/>
      <c r="J143" s="7"/>
    </row>
    <row r="144" spans="1:12" x14ac:dyDescent="0.25">
      <c r="A144" t="s">
        <v>122</v>
      </c>
      <c r="B144" s="2">
        <v>0</v>
      </c>
      <c r="C144" s="2">
        <v>0</v>
      </c>
      <c r="D144" s="2">
        <v>0</v>
      </c>
      <c r="E144" s="2">
        <v>0</v>
      </c>
      <c r="F144" s="2">
        <v>0</v>
      </c>
      <c r="G144">
        <v>0</v>
      </c>
      <c r="H144" s="7"/>
      <c r="I144" s="21"/>
      <c r="J144" s="7"/>
    </row>
    <row r="145" spans="1:13" x14ac:dyDescent="0.25">
      <c r="A145" t="s">
        <v>123</v>
      </c>
      <c r="B145" s="2">
        <v>255</v>
      </c>
      <c r="C145" s="2">
        <v>0</v>
      </c>
      <c r="D145" s="2">
        <v>0</v>
      </c>
      <c r="E145" s="2">
        <v>0</v>
      </c>
      <c r="F145" s="2">
        <v>255</v>
      </c>
      <c r="G145">
        <v>100</v>
      </c>
      <c r="H145" s="7"/>
      <c r="I145" s="21"/>
      <c r="J145" s="7"/>
    </row>
    <row r="146" spans="1:13" ht="45" x14ac:dyDescent="0.25">
      <c r="A146" t="s">
        <v>124</v>
      </c>
      <c r="B146" s="2">
        <v>2191</v>
      </c>
      <c r="C146" s="2">
        <v>0</v>
      </c>
      <c r="D146" s="2">
        <v>6963.36</v>
      </c>
      <c r="E146" s="2">
        <v>6963.36</v>
      </c>
      <c r="F146" s="2">
        <v>-4772.3599999999997</v>
      </c>
      <c r="G146">
        <v>-217.82</v>
      </c>
      <c r="H146" s="7"/>
      <c r="I146" s="21"/>
      <c r="J146" s="7" t="s">
        <v>174</v>
      </c>
    </row>
    <row r="147" spans="1:13" x14ac:dyDescent="0.25">
      <c r="A147" t="s">
        <v>125</v>
      </c>
      <c r="B147" s="2">
        <v>7970</v>
      </c>
      <c r="C147" s="2">
        <v>0</v>
      </c>
      <c r="D147" s="2">
        <v>4310</v>
      </c>
      <c r="E147" s="2">
        <v>4310</v>
      </c>
      <c r="F147" s="2">
        <v>3660</v>
      </c>
      <c r="G147">
        <v>45.92</v>
      </c>
      <c r="H147" s="7"/>
      <c r="I147" s="21"/>
      <c r="J147" s="7" t="s">
        <v>179</v>
      </c>
    </row>
    <row r="148" spans="1:13" x14ac:dyDescent="0.25">
      <c r="A148" t="s">
        <v>126</v>
      </c>
      <c r="B148" s="2">
        <v>6237</v>
      </c>
      <c r="C148" s="2">
        <v>0</v>
      </c>
      <c r="D148" s="2">
        <v>6237.08</v>
      </c>
      <c r="E148" s="2">
        <v>6237.08</v>
      </c>
      <c r="F148" s="2">
        <v>-0.08</v>
      </c>
      <c r="G148">
        <v>0</v>
      </c>
      <c r="H148" s="7"/>
      <c r="I148" s="21"/>
      <c r="J148" s="7"/>
    </row>
    <row r="149" spans="1:13" ht="30" x14ac:dyDescent="0.25">
      <c r="A149" t="s">
        <v>127</v>
      </c>
      <c r="B149" s="2">
        <v>4375</v>
      </c>
      <c r="C149" s="2">
        <v>0</v>
      </c>
      <c r="D149" s="2">
        <v>460</v>
      </c>
      <c r="E149" s="2">
        <v>460</v>
      </c>
      <c r="F149" s="2">
        <v>3915</v>
      </c>
      <c r="G149">
        <v>89.49</v>
      </c>
      <c r="H149" s="7"/>
      <c r="I149" s="21"/>
      <c r="J149" s="7" t="s">
        <v>175</v>
      </c>
    </row>
    <row r="150" spans="1:13" x14ac:dyDescent="0.25">
      <c r="A150" t="s">
        <v>128</v>
      </c>
      <c r="B150" s="2">
        <v>1750</v>
      </c>
      <c r="C150" s="2">
        <v>0</v>
      </c>
      <c r="D150" s="2">
        <v>1750</v>
      </c>
      <c r="E150" s="2">
        <v>1750</v>
      </c>
      <c r="F150" s="2">
        <v>0</v>
      </c>
      <c r="G150">
        <v>0</v>
      </c>
      <c r="H150" s="7"/>
      <c r="I150" s="21"/>
      <c r="J150" s="7"/>
    </row>
    <row r="151" spans="1:13" x14ac:dyDescent="0.25">
      <c r="A151" t="s">
        <v>129</v>
      </c>
      <c r="B151" s="2">
        <v>0</v>
      </c>
      <c r="C151" s="2">
        <v>0</v>
      </c>
      <c r="D151" s="2">
        <v>0</v>
      </c>
      <c r="E151" s="2">
        <v>0</v>
      </c>
      <c r="F151" s="2">
        <v>0</v>
      </c>
      <c r="G151">
        <v>0</v>
      </c>
      <c r="H151" s="7"/>
      <c r="I151" s="21"/>
      <c r="J151" s="7"/>
    </row>
    <row r="152" spans="1:13" x14ac:dyDescent="0.25">
      <c r="A152" t="s">
        <v>161</v>
      </c>
      <c r="B152" s="2">
        <v>0</v>
      </c>
      <c r="C152" s="2">
        <v>0</v>
      </c>
      <c r="D152" s="2">
        <v>0</v>
      </c>
      <c r="E152" s="2">
        <v>0</v>
      </c>
      <c r="F152" s="2">
        <v>0</v>
      </c>
      <c r="G152">
        <v>0</v>
      </c>
      <c r="H152" s="10"/>
      <c r="I152" s="19"/>
      <c r="J152" s="10"/>
    </row>
    <row r="153" spans="1:13" ht="45" x14ac:dyDescent="0.25">
      <c r="A153" t="s">
        <v>168</v>
      </c>
      <c r="B153" s="2">
        <v>0</v>
      </c>
      <c r="C153" s="2">
        <v>0</v>
      </c>
      <c r="D153" s="2">
        <v>3142.58</v>
      </c>
      <c r="E153" s="2">
        <v>3142.58</v>
      </c>
      <c r="F153" s="2">
        <v>-3142.58</v>
      </c>
      <c r="G153">
        <v>0</v>
      </c>
      <c r="H153" s="10"/>
      <c r="I153" s="19"/>
      <c r="J153" s="23" t="s">
        <v>176</v>
      </c>
      <c r="K153" s="1"/>
      <c r="L153" s="1"/>
      <c r="M153" s="1"/>
    </row>
    <row r="154" spans="1:13" x14ac:dyDescent="0.25">
      <c r="B154" s="2"/>
      <c r="C154" s="2"/>
      <c r="D154" s="2"/>
      <c r="E154" s="2"/>
      <c r="F154" s="2"/>
      <c r="H154" s="10"/>
      <c r="I154" s="19"/>
      <c r="J154" s="23"/>
      <c r="K154" s="1"/>
      <c r="L154" s="1"/>
      <c r="M154" s="1"/>
    </row>
    <row r="155" spans="1:13" ht="60" x14ac:dyDescent="0.25">
      <c r="A155" s="1" t="s">
        <v>130</v>
      </c>
      <c r="B155" s="3">
        <v>54060</v>
      </c>
      <c r="C155" s="3">
        <v>99.9</v>
      </c>
      <c r="D155" s="3">
        <v>54948.65</v>
      </c>
      <c r="E155" s="3">
        <v>55048.55</v>
      </c>
      <c r="F155" s="3">
        <v>-988.55</v>
      </c>
      <c r="G155" s="1">
        <v>-1.83</v>
      </c>
      <c r="H155" s="10"/>
      <c r="I155" s="19"/>
      <c r="J155" s="23" t="s">
        <v>173</v>
      </c>
      <c r="K155" s="1"/>
      <c r="L155" s="1"/>
      <c r="M155" s="1"/>
    </row>
    <row r="156" spans="1:13" x14ac:dyDescent="0.25">
      <c r="A156" s="1"/>
      <c r="B156" s="3"/>
      <c r="C156" s="3"/>
      <c r="D156" s="3"/>
      <c r="E156" s="3"/>
      <c r="F156" s="3"/>
      <c r="G156" s="1"/>
      <c r="H156" s="10"/>
      <c r="I156" s="18"/>
      <c r="J156" s="10"/>
      <c r="K156" s="1"/>
      <c r="L156" s="1"/>
      <c r="M156" s="1"/>
    </row>
    <row r="157" spans="1:13" x14ac:dyDescent="0.25">
      <c r="A157" s="1" t="s">
        <v>131</v>
      </c>
      <c r="B157" s="3">
        <v>2454140</v>
      </c>
      <c r="C157" s="3">
        <v>751087.05</v>
      </c>
      <c r="D157" s="3">
        <v>1343508.72</v>
      </c>
      <c r="E157" s="3">
        <v>2094595.77</v>
      </c>
      <c r="F157" s="3">
        <v>359544.23</v>
      </c>
      <c r="G157" s="1">
        <v>14.65</v>
      </c>
      <c r="H157" s="10"/>
      <c r="I157" s="11"/>
      <c r="J157" s="24"/>
      <c r="K157" s="1"/>
      <c r="L157" s="1"/>
      <c r="M157" s="1"/>
    </row>
    <row r="158" spans="1:13" x14ac:dyDescent="0.25">
      <c r="A158" s="1"/>
      <c r="B158" s="3"/>
      <c r="C158" s="3"/>
      <c r="D158" s="3"/>
      <c r="E158" s="3"/>
      <c r="F158" s="3"/>
      <c r="G158" s="1"/>
      <c r="H158" s="10"/>
      <c r="I158" s="19"/>
      <c r="J158" s="24"/>
      <c r="K158" s="1"/>
      <c r="L158" s="1"/>
      <c r="M158" s="1"/>
    </row>
    <row r="159" spans="1:13" x14ac:dyDescent="0.25">
      <c r="A159" s="1"/>
      <c r="B159" s="3"/>
      <c r="C159" s="3"/>
      <c r="D159" s="3"/>
      <c r="E159" s="3"/>
      <c r="F159" s="3"/>
      <c r="G159" s="1"/>
      <c r="H159" s="20"/>
      <c r="I159" s="21"/>
      <c r="J159" s="7"/>
    </row>
    <row r="160" spans="1:13" x14ac:dyDescent="0.25">
      <c r="A160" s="1" t="s">
        <v>132</v>
      </c>
      <c r="B160" s="3"/>
      <c r="C160" s="3"/>
      <c r="D160" s="3"/>
      <c r="E160" s="3"/>
      <c r="F160" s="3"/>
      <c r="G160" s="1"/>
      <c r="H160" s="10"/>
      <c r="I160" s="21"/>
      <c r="J160" s="7"/>
    </row>
    <row r="161" spans="1:22" x14ac:dyDescent="0.25">
      <c r="A161" t="s">
        <v>133</v>
      </c>
      <c r="B161" s="2">
        <v>0</v>
      </c>
      <c r="C161" s="2">
        <v>0</v>
      </c>
      <c r="D161" s="2">
        <v>0</v>
      </c>
      <c r="E161" s="2">
        <v>0</v>
      </c>
      <c r="F161" s="2">
        <v>0</v>
      </c>
      <c r="G161">
        <v>0</v>
      </c>
      <c r="H161" s="7"/>
      <c r="I161" s="21"/>
      <c r="J161" s="7"/>
    </row>
    <row r="162" spans="1:22" x14ac:dyDescent="0.25">
      <c r="A162" t="s">
        <v>166</v>
      </c>
      <c r="B162" s="2">
        <v>0</v>
      </c>
      <c r="C162" s="2">
        <v>0</v>
      </c>
      <c r="D162" s="2">
        <v>0</v>
      </c>
      <c r="E162" s="2">
        <v>0</v>
      </c>
      <c r="F162" s="2">
        <v>0</v>
      </c>
      <c r="G162">
        <v>0</v>
      </c>
      <c r="H162" s="7"/>
      <c r="I162" s="21"/>
      <c r="J162" s="7"/>
    </row>
    <row r="163" spans="1:22" x14ac:dyDescent="0.25">
      <c r="A163" t="s">
        <v>134</v>
      </c>
      <c r="B163" s="2">
        <v>-20191</v>
      </c>
      <c r="C163" s="2">
        <v>0</v>
      </c>
      <c r="D163" s="2">
        <v>-8412</v>
      </c>
      <c r="E163" s="2">
        <v>-8412</v>
      </c>
      <c r="F163" s="2">
        <v>-11779</v>
      </c>
      <c r="G163">
        <v>58.34</v>
      </c>
      <c r="H163" s="13"/>
      <c r="I163" s="21"/>
      <c r="J163" s="7"/>
    </row>
    <row r="164" spans="1:22" x14ac:dyDescent="0.25">
      <c r="A164" t="s">
        <v>135</v>
      </c>
      <c r="B164" s="2">
        <v>-89148</v>
      </c>
      <c r="C164" s="2">
        <v>0</v>
      </c>
      <c r="D164" s="2">
        <v>-84997</v>
      </c>
      <c r="E164" s="2">
        <v>-84997</v>
      </c>
      <c r="F164" s="2">
        <v>-4151</v>
      </c>
      <c r="G164">
        <v>4.66</v>
      </c>
      <c r="H164" s="7"/>
      <c r="I164" s="21"/>
      <c r="J164" s="7"/>
    </row>
    <row r="165" spans="1:22" x14ac:dyDescent="0.25">
      <c r="A165" t="s">
        <v>136</v>
      </c>
      <c r="B165" s="2">
        <v>-86060</v>
      </c>
      <c r="C165" s="2">
        <v>0</v>
      </c>
      <c r="D165" s="2">
        <v>-90540</v>
      </c>
      <c r="E165" s="2">
        <v>-90540</v>
      </c>
      <c r="F165" s="2">
        <v>4480</v>
      </c>
      <c r="G165">
        <v>-5.21</v>
      </c>
      <c r="H165" s="13"/>
      <c r="I165" s="21"/>
      <c r="J165" s="7"/>
    </row>
    <row r="166" spans="1:22" x14ac:dyDescent="0.25">
      <c r="A166" t="s">
        <v>162</v>
      </c>
      <c r="B166" s="2">
        <v>0</v>
      </c>
      <c r="C166" s="2">
        <v>0</v>
      </c>
      <c r="D166" s="2">
        <v>-143</v>
      </c>
      <c r="E166" s="2">
        <v>-143</v>
      </c>
      <c r="F166" s="2">
        <v>143</v>
      </c>
      <c r="G166">
        <v>0</v>
      </c>
      <c r="H166" s="7"/>
      <c r="I166" s="21"/>
      <c r="J166" s="7"/>
    </row>
    <row r="167" spans="1:22" x14ac:dyDescent="0.25">
      <c r="A167" t="s">
        <v>165</v>
      </c>
      <c r="B167" s="2">
        <v>-16736</v>
      </c>
      <c r="C167" s="2">
        <v>0</v>
      </c>
      <c r="D167" s="2">
        <v>-6973</v>
      </c>
      <c r="E167" s="2">
        <v>-6973</v>
      </c>
      <c r="F167" s="2">
        <v>-9763</v>
      </c>
      <c r="G167">
        <v>58.34</v>
      </c>
      <c r="H167" s="13">
        <v>-5300</v>
      </c>
      <c r="I167" s="21">
        <f>F167-H167</f>
        <v>-4463</v>
      </c>
      <c r="J167" s="7" t="s">
        <v>196</v>
      </c>
    </row>
    <row r="168" spans="1:22" x14ac:dyDescent="0.25">
      <c r="A168" t="s">
        <v>169</v>
      </c>
      <c r="B168" s="2">
        <v>-35000</v>
      </c>
      <c r="C168" s="2">
        <v>0</v>
      </c>
      <c r="D168" s="2">
        <v>0</v>
      </c>
      <c r="E168" s="2">
        <v>0</v>
      </c>
      <c r="F168" s="2">
        <v>-35000</v>
      </c>
      <c r="G168">
        <v>100</v>
      </c>
      <c r="H168" s="13">
        <v>-7560</v>
      </c>
      <c r="I168" s="21">
        <f>F168-H168</f>
        <v>-27440</v>
      </c>
      <c r="J168" s="7" t="s">
        <v>195</v>
      </c>
    </row>
    <row r="169" spans="1:22" x14ac:dyDescent="0.25">
      <c r="A169" t="s">
        <v>137</v>
      </c>
      <c r="B169" s="2">
        <v>0</v>
      </c>
      <c r="C169" s="2">
        <v>0</v>
      </c>
      <c r="D169" s="2">
        <v>0</v>
      </c>
      <c r="E169" s="2">
        <v>0</v>
      </c>
      <c r="F169" s="2">
        <v>0</v>
      </c>
      <c r="G169">
        <v>0</v>
      </c>
      <c r="H169" s="7"/>
      <c r="I169" s="21"/>
      <c r="J169" s="7"/>
    </row>
    <row r="170" spans="1:22" x14ac:dyDescent="0.25">
      <c r="A170" t="s">
        <v>138</v>
      </c>
      <c r="B170" s="2">
        <v>0</v>
      </c>
      <c r="C170" s="2">
        <v>0</v>
      </c>
      <c r="D170" s="2">
        <v>0</v>
      </c>
      <c r="E170" s="2">
        <v>0</v>
      </c>
      <c r="F170" s="2">
        <v>0</v>
      </c>
      <c r="G170">
        <v>0</v>
      </c>
      <c r="H170" s="7"/>
      <c r="I170" s="21"/>
      <c r="J170" s="7"/>
    </row>
    <row r="171" spans="1:22" x14ac:dyDescent="0.25">
      <c r="A171" t="s">
        <v>149</v>
      </c>
      <c r="B171" s="2">
        <v>-5200</v>
      </c>
      <c r="C171" s="2">
        <v>0</v>
      </c>
      <c r="D171" s="2">
        <v>-6866.4</v>
      </c>
      <c r="E171" s="2">
        <v>-6866.4</v>
      </c>
      <c r="F171" s="2">
        <v>1666.4</v>
      </c>
      <c r="G171">
        <v>-32.049999999999997</v>
      </c>
      <c r="H171" s="7"/>
      <c r="I171" s="21"/>
      <c r="J171" s="7"/>
      <c r="K171" s="6"/>
      <c r="L171" s="2"/>
    </row>
    <row r="172" spans="1:22" s="1" customFormat="1" x14ac:dyDescent="0.25">
      <c r="A172" t="s">
        <v>139</v>
      </c>
      <c r="B172" s="2">
        <v>0</v>
      </c>
      <c r="C172" s="2">
        <v>0</v>
      </c>
      <c r="D172" s="2">
        <v>-4369.58</v>
      </c>
      <c r="E172" s="2">
        <v>-4369.58</v>
      </c>
      <c r="F172" s="2">
        <v>4369.58</v>
      </c>
      <c r="G172">
        <v>0</v>
      </c>
      <c r="H172" s="26"/>
      <c r="I172" s="21"/>
      <c r="J172" s="23"/>
    </row>
    <row r="173" spans="1:22" s="1" customFormat="1" x14ac:dyDescent="0.25">
      <c r="A173" t="s">
        <v>140</v>
      </c>
      <c r="B173" s="2">
        <v>0</v>
      </c>
      <c r="C173" s="2">
        <v>0</v>
      </c>
      <c r="D173" s="2">
        <v>0</v>
      </c>
      <c r="E173" s="2">
        <v>0</v>
      </c>
      <c r="F173" s="2">
        <v>0</v>
      </c>
      <c r="G173">
        <v>0</v>
      </c>
      <c r="H173" s="10"/>
      <c r="I173" s="21"/>
      <c r="J173" s="10"/>
    </row>
    <row r="174" spans="1:22" s="1" customFormat="1" x14ac:dyDescent="0.25">
      <c r="A174" t="s">
        <v>141</v>
      </c>
      <c r="B174" s="2">
        <v>-45000</v>
      </c>
      <c r="C174" s="2">
        <v>0</v>
      </c>
      <c r="D174" s="2">
        <v>-16328.95</v>
      </c>
      <c r="E174" s="2">
        <v>-16328.95</v>
      </c>
      <c r="F174" s="2">
        <v>-28671.05</v>
      </c>
      <c r="G174">
        <v>63.71</v>
      </c>
      <c r="H174" s="25"/>
      <c r="I174" s="21"/>
      <c r="J174" s="23"/>
    </row>
    <row r="175" spans="1:22" x14ac:dyDescent="0.25">
      <c r="A175" t="s">
        <v>142</v>
      </c>
      <c r="B175" s="2">
        <v>-11000</v>
      </c>
      <c r="C175" s="2">
        <v>0</v>
      </c>
      <c r="D175" s="2">
        <v>-6543</v>
      </c>
      <c r="E175" s="2">
        <v>-6543</v>
      </c>
      <c r="F175" s="2">
        <v>-4457</v>
      </c>
      <c r="G175">
        <v>40.520000000000003</v>
      </c>
      <c r="H175" s="21"/>
      <c r="I175" s="21"/>
      <c r="J175" s="7"/>
    </row>
    <row r="176" spans="1:22" x14ac:dyDescent="0.25">
      <c r="A176" t="s">
        <v>143</v>
      </c>
      <c r="B176" s="2">
        <v>0</v>
      </c>
      <c r="C176" s="2">
        <v>0</v>
      </c>
      <c r="D176" s="2">
        <v>-764.6</v>
      </c>
      <c r="E176" s="2">
        <v>-764.6</v>
      </c>
      <c r="F176" s="2">
        <v>764.6</v>
      </c>
      <c r="G176">
        <v>0</v>
      </c>
      <c r="H176" s="18"/>
      <c r="I176" s="21"/>
      <c r="J176" s="10"/>
      <c r="K176" s="1"/>
      <c r="L176" s="1"/>
      <c r="M176" s="1"/>
      <c r="N176" s="1"/>
      <c r="O176" s="1"/>
      <c r="P176" s="1"/>
      <c r="Q176" s="1"/>
      <c r="R176" s="1"/>
      <c r="S176" s="1"/>
      <c r="T176" s="1"/>
      <c r="U176" s="1"/>
      <c r="V176" s="1"/>
    </row>
    <row r="177" spans="1:11" x14ac:dyDescent="0.25">
      <c r="A177" t="s">
        <v>144</v>
      </c>
      <c r="B177" s="2">
        <v>0</v>
      </c>
      <c r="C177" s="2">
        <v>0</v>
      </c>
      <c r="D177" s="2">
        <v>-2528</v>
      </c>
      <c r="E177" s="2">
        <v>-2528</v>
      </c>
      <c r="F177" s="2">
        <v>2528</v>
      </c>
      <c r="G177">
        <v>0</v>
      </c>
      <c r="H177" s="21">
        <v>-3000</v>
      </c>
      <c r="I177" s="21">
        <f>F177-H177</f>
        <v>5528</v>
      </c>
      <c r="J177" s="7" t="s">
        <v>190</v>
      </c>
    </row>
    <row r="178" spans="1:11" x14ac:dyDescent="0.25">
      <c r="A178" t="s">
        <v>145</v>
      </c>
      <c r="B178" s="2">
        <v>0</v>
      </c>
      <c r="C178" s="2">
        <v>0</v>
      </c>
      <c r="D178" s="2">
        <v>0</v>
      </c>
      <c r="E178" s="2">
        <v>0</v>
      </c>
      <c r="F178" s="2">
        <v>0</v>
      </c>
      <c r="G178">
        <v>0</v>
      </c>
      <c r="H178" s="11"/>
      <c r="I178" s="19"/>
      <c r="J178" s="10"/>
      <c r="K178" s="3"/>
    </row>
    <row r="179" spans="1:11" x14ac:dyDescent="0.25">
      <c r="A179" t="s">
        <v>146</v>
      </c>
      <c r="B179" s="2">
        <v>-2230</v>
      </c>
      <c r="C179" s="2">
        <v>0</v>
      </c>
      <c r="D179" s="2">
        <v>-2880.82</v>
      </c>
      <c r="E179" s="2">
        <v>-2880.82</v>
      </c>
      <c r="F179" s="2">
        <v>650.82000000000005</v>
      </c>
      <c r="G179">
        <v>-29.18</v>
      </c>
      <c r="H179" s="25"/>
      <c r="I179" s="21"/>
      <c r="J179" s="10"/>
    </row>
    <row r="180" spans="1:11" x14ac:dyDescent="0.25">
      <c r="A180" t="s">
        <v>150</v>
      </c>
      <c r="B180" s="2">
        <v>0</v>
      </c>
      <c r="C180" s="2">
        <v>0</v>
      </c>
      <c r="D180" s="2">
        <v>0</v>
      </c>
      <c r="E180" s="2">
        <v>0</v>
      </c>
      <c r="F180" s="2">
        <v>0</v>
      </c>
      <c r="G180">
        <v>0</v>
      </c>
      <c r="H180" s="18"/>
      <c r="I180" s="19"/>
      <c r="J180" s="10"/>
      <c r="K180" s="6"/>
    </row>
    <row r="181" spans="1:11" x14ac:dyDescent="0.25">
      <c r="B181" s="2"/>
      <c r="C181" s="2"/>
      <c r="D181" s="2"/>
      <c r="E181" s="2"/>
      <c r="F181" s="2"/>
      <c r="H181" s="18"/>
      <c r="I181" s="8"/>
      <c r="J181" s="7"/>
    </row>
    <row r="182" spans="1:11" x14ac:dyDescent="0.25">
      <c r="A182" s="1" t="s">
        <v>147</v>
      </c>
      <c r="B182" s="3">
        <v>-310565</v>
      </c>
      <c r="C182" s="3">
        <v>0</v>
      </c>
      <c r="D182" s="3">
        <v>-231346.35</v>
      </c>
      <c r="E182" s="3">
        <v>-231346.35</v>
      </c>
      <c r="F182" s="3">
        <v>-79218.649999999994</v>
      </c>
      <c r="G182" s="1">
        <v>25.51</v>
      </c>
      <c r="H182" s="18"/>
      <c r="I182" s="18"/>
      <c r="J182" s="7"/>
    </row>
    <row r="183" spans="1:11" x14ac:dyDescent="0.25">
      <c r="A183" s="1"/>
      <c r="B183" s="3"/>
      <c r="C183" s="3"/>
      <c r="D183" s="3"/>
      <c r="E183" s="3"/>
      <c r="F183" s="3"/>
      <c r="G183" s="1"/>
      <c r="H183" s="18"/>
      <c r="I183" s="18"/>
      <c r="J183" s="7"/>
    </row>
    <row r="184" spans="1:11" x14ac:dyDescent="0.25">
      <c r="A184" s="1" t="s">
        <v>148</v>
      </c>
      <c r="B184" s="3">
        <v>2143575</v>
      </c>
      <c r="C184" s="3">
        <v>751087.05</v>
      </c>
      <c r="D184" s="3">
        <v>1112162.3700000001</v>
      </c>
      <c r="E184" s="3">
        <v>1863249.42</v>
      </c>
      <c r="F184" s="3">
        <v>280325.58</v>
      </c>
      <c r="G184" s="1">
        <v>13.08</v>
      </c>
      <c r="H184" s="11">
        <f>SUM(H2:H180)</f>
        <v>-625</v>
      </c>
      <c r="I184" s="19">
        <f>F184-H184</f>
        <v>280950.58</v>
      </c>
      <c r="J184" s="7"/>
    </row>
    <row r="185" spans="1:11" x14ac:dyDescent="0.25">
      <c r="A185" s="18"/>
      <c r="B185" s="19"/>
      <c r="C185" s="18"/>
      <c r="D185" s="18"/>
      <c r="E185" s="18"/>
      <c r="F185" s="18"/>
      <c r="G185" s="18"/>
      <c r="H185" s="8"/>
      <c r="I185" s="8"/>
      <c r="J185" s="8"/>
    </row>
    <row r="186" spans="1:11" x14ac:dyDescent="0.25">
      <c r="A186" s="1"/>
      <c r="B186" s="3"/>
      <c r="C186" s="3"/>
      <c r="D186" s="3"/>
    </row>
    <row r="187" spans="1:11" x14ac:dyDescent="0.25">
      <c r="A187" s="1"/>
      <c r="B187" s="16"/>
      <c r="C187" s="2"/>
      <c r="D187" s="2"/>
    </row>
    <row r="188" spans="1:11" x14ac:dyDescent="0.25">
      <c r="A188" s="1" t="s">
        <v>170</v>
      </c>
      <c r="B188" s="2">
        <f>B184</f>
        <v>2143575</v>
      </c>
      <c r="C188" s="2"/>
      <c r="D188" s="2"/>
    </row>
    <row r="189" spans="1:11" x14ac:dyDescent="0.25">
      <c r="A189" s="14" t="s">
        <v>171</v>
      </c>
      <c r="B189" s="2">
        <v>197125</v>
      </c>
      <c r="C189" s="15"/>
      <c r="D189" s="15"/>
      <c r="E189" s="8"/>
      <c r="F189" s="9"/>
    </row>
    <row r="190" spans="1:11" x14ac:dyDescent="0.25">
      <c r="A190" s="14" t="s">
        <v>172</v>
      </c>
      <c r="B190" s="2">
        <f>B188-B189</f>
        <v>1946450</v>
      </c>
      <c r="C190" s="15"/>
      <c r="D190" s="15"/>
      <c r="E190" s="8"/>
      <c r="F190" s="9"/>
    </row>
    <row r="191" spans="1:11" x14ac:dyDescent="0.25">
      <c r="A191" s="14">
        <v>0.08</v>
      </c>
      <c r="B191" s="2">
        <f>B190*8/100</f>
        <v>155716</v>
      </c>
      <c r="D191" s="8"/>
      <c r="E191" s="8"/>
      <c r="F191" s="9"/>
    </row>
    <row r="192" spans="1:11" x14ac:dyDescent="0.25">
      <c r="A192" s="17">
        <v>0.16</v>
      </c>
      <c r="B192" s="16">
        <f>B190*16/100</f>
        <v>311432</v>
      </c>
      <c r="C192" s="3"/>
      <c r="D192" s="12"/>
      <c r="F192" s="6"/>
    </row>
    <row r="193" spans="1:6" x14ac:dyDescent="0.25">
      <c r="A193" s="1"/>
      <c r="B193" s="11"/>
      <c r="D193" s="8"/>
      <c r="E193" s="8"/>
      <c r="F193" s="9"/>
    </row>
    <row r="194" spans="1:6" x14ac:dyDescent="0.25">
      <c r="A194" s="1"/>
      <c r="B194" s="3"/>
      <c r="F194" s="2"/>
    </row>
    <row r="195" spans="1:6" x14ac:dyDescent="0.25">
      <c r="F195" s="2"/>
    </row>
    <row r="196" spans="1:6" x14ac:dyDescent="0.25">
      <c r="E196" s="1"/>
      <c r="F196" s="3"/>
    </row>
    <row r="202" spans="1:6" x14ac:dyDescent="0.25">
      <c r="E202" s="1"/>
      <c r="F202" s="1"/>
    </row>
  </sheetData>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Governors Nov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 Wadsworth</dc:creator>
  <cp:lastModifiedBy>Cath Wadsworth</cp:lastModifiedBy>
  <cp:lastPrinted>2019-10-21T11:10:38Z</cp:lastPrinted>
  <dcterms:created xsi:type="dcterms:W3CDTF">2015-07-10T14:12:14Z</dcterms:created>
  <dcterms:modified xsi:type="dcterms:W3CDTF">2019-11-15T11:58:58Z</dcterms:modified>
</cp:coreProperties>
</file>