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imary H Drive\Finance\Year 2019-20\Budget\Area Plans\"/>
    </mc:Choice>
  </mc:AlternateContent>
  <bookViews>
    <workbookView xWindow="0" yWindow="0" windowWidth="28800" windowHeight="124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B61" i="1" l="1"/>
  <c r="G19" i="1" l="1"/>
  <c r="C61" i="1" l="1"/>
  <c r="H17" i="1"/>
  <c r="D53" i="1"/>
  <c r="D61" i="1" l="1"/>
  <c r="I41" i="1"/>
  <c r="G17" i="1" l="1"/>
  <c r="B45" i="1" l="1"/>
  <c r="B48" i="1" l="1"/>
  <c r="B50" i="1" s="1"/>
  <c r="C45" i="1" s="1"/>
  <c r="D15" i="2" l="1"/>
  <c r="C11" i="2"/>
  <c r="B11" i="2"/>
  <c r="D11" i="2" s="1"/>
  <c r="D16" i="2" s="1"/>
  <c r="D5" i="2"/>
  <c r="C32" i="1" l="1"/>
  <c r="D35" i="1" l="1"/>
  <c r="D24" i="1"/>
  <c r="D18" i="1"/>
  <c r="D10" i="1"/>
  <c r="G10" i="1"/>
  <c r="G14" i="1"/>
  <c r="G12" i="1"/>
  <c r="H14" i="1"/>
  <c r="B32" i="1"/>
  <c r="D32" i="1" s="1"/>
  <c r="C22" i="1"/>
  <c r="B22" i="1"/>
  <c r="C16" i="1"/>
  <c r="B16" i="1"/>
  <c r="G32" i="1" l="1"/>
  <c r="H10" i="1"/>
  <c r="H12" i="1"/>
  <c r="G15" i="1"/>
  <c r="D22" i="1"/>
  <c r="D16" i="1"/>
  <c r="D45" i="1"/>
  <c r="H15" i="1" l="1"/>
</calcChain>
</file>

<file path=xl/sharedStrings.xml><?xml version="1.0" encoding="utf-8"?>
<sst xmlns="http://schemas.openxmlformats.org/spreadsheetml/2006/main" count="77" uniqueCount="67">
  <si>
    <t>Financial Year</t>
  </si>
  <si>
    <t>April to August</t>
  </si>
  <si>
    <t xml:space="preserve">Sept to March </t>
  </si>
  <si>
    <t>Grant Received</t>
  </si>
  <si>
    <t>Spend</t>
  </si>
  <si>
    <t>2016-17</t>
  </si>
  <si>
    <t>2015-16</t>
  </si>
  <si>
    <t>Judo G praglan Summer Term</t>
  </si>
  <si>
    <t>In2Sports Autumn/Spring Term</t>
  </si>
  <si>
    <t xml:space="preserve">SCL Summer </t>
  </si>
  <si>
    <t>Get Active Summer term</t>
  </si>
  <si>
    <t>SCL Autumn</t>
  </si>
  <si>
    <t>Judo Spring</t>
  </si>
  <si>
    <t>2017-18</t>
  </si>
  <si>
    <t>Outdoor gym equipment</t>
  </si>
  <si>
    <t>In2Sports Summer Term</t>
  </si>
  <si>
    <t>MTM Ice Skating</t>
  </si>
  <si>
    <t>Nike Lesiure Winter Sports Days</t>
  </si>
  <si>
    <t>School year</t>
  </si>
  <si>
    <t>Sept 2016 - August 2017</t>
  </si>
  <si>
    <t>Funding</t>
  </si>
  <si>
    <t>TOTAL SPEND</t>
  </si>
  <si>
    <t>Sept 2017 - August 2018</t>
  </si>
  <si>
    <t>Sept 2015 - August 2016</t>
  </si>
  <si>
    <t>Total</t>
  </si>
  <si>
    <t>Game and Gymnastic Schemes</t>
  </si>
  <si>
    <t>Ball Skills for Early Years In2sports</t>
  </si>
  <si>
    <t>Year 2 Judo Sessions</t>
  </si>
  <si>
    <t>Judo Summer Term Yr 1</t>
  </si>
  <si>
    <t>Teacher Development - Supply cover to release to work with coaches outside lessons 10 wks summer and autumn terms</t>
  </si>
  <si>
    <t>Teacher Development - Supply cover to release to work with coaches outside lessons 10 weeks summer term plus 10 wks over autumn and spring terms</t>
  </si>
  <si>
    <t xml:space="preserve">TOTAL across three years </t>
  </si>
  <si>
    <t>In2SPorts summer term</t>
  </si>
  <si>
    <t>PE SLA</t>
  </si>
  <si>
    <t xml:space="preserve">2018-19 </t>
  </si>
  <si>
    <t>Junior Budget Summer term 2018</t>
  </si>
  <si>
    <t>PE Coach juniors summer term spend</t>
  </si>
  <si>
    <t>Sports Premium Plan Financial Year 2018-19</t>
  </si>
  <si>
    <t>Judo Sessions 3 year groups? Or equiv</t>
  </si>
  <si>
    <t>Codes for budget Plan</t>
  </si>
  <si>
    <t>Sports in school</t>
  </si>
  <si>
    <t xml:space="preserve">will get some more budget in Oct as more pupils but wont get additional lump sum </t>
  </si>
  <si>
    <t>Infant/Primary</t>
  </si>
  <si>
    <t>Original Junior Budget 2018</t>
  </si>
  <si>
    <t>Spend over budget (covered by Primary budget)</t>
  </si>
  <si>
    <t>Used from next years budget</t>
  </si>
  <si>
    <t>Transport to competitions</t>
  </si>
  <si>
    <t>gym equip</t>
  </si>
  <si>
    <t>astro turf</t>
  </si>
  <si>
    <t>2019-20</t>
  </si>
  <si>
    <t>BMActive Coaching</t>
  </si>
  <si>
    <t>to date</t>
  </si>
  <si>
    <t>field astro split across both sch years</t>
  </si>
  <si>
    <t>SPORTS FUNDING SPEND</t>
  </si>
  <si>
    <t>Sports Uniform</t>
  </si>
  <si>
    <t>Sports Canvas</t>
  </si>
  <si>
    <t>coaching</t>
  </si>
  <si>
    <t>Sept 2018- August 2019</t>
  </si>
  <si>
    <t>Sept 2019 - August 2020</t>
  </si>
  <si>
    <t>Netball post - PE</t>
  </si>
  <si>
    <t>Hockey kit shin pads etc</t>
  </si>
  <si>
    <t>Judo Day</t>
  </si>
  <si>
    <t>3k from next years funds</t>
  </si>
  <si>
    <t>transport Costs</t>
  </si>
  <si>
    <t>BMActive and other Coaching</t>
  </si>
  <si>
    <t>(£3k spent in previous financuial year from this budget)</t>
  </si>
  <si>
    <t>Planned Spend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</si>
</sst>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6" fontId="0" fillId="0" borderId="0" xfId="0" applyNumberFormat="1"/>
    <xf numFmtId="17" fontId="0" fillId="0" borderId="0" xfId="0" applyNumberFormat="1"/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wrapText="1"/>
    </xf>
    <xf numFmtId="164" fontId="0" fillId="0" borderId="0" xfId="0" applyNumberFormat="1"/>
    <xf numFmtId="6" fontId="1" fillId="0" borderId="0" xfId="0" applyNumberFormat="1" applyFont="1"/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0" fontId="3" fillId="0" borderId="0" xfId="0" applyFont="1"/>
    <xf numFmtId="164" fontId="0" fillId="0" borderId="0" xfId="0" applyNumberFormat="1" applyFill="1"/>
    <xf numFmtId="0" fontId="0" fillId="2" borderId="0" xfId="0" applyFill="1"/>
    <xf numFmtId="0" fontId="0" fillId="0" borderId="0" xfId="0" applyFill="1"/>
    <xf numFmtId="6" fontId="1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abSelected="1" topLeftCell="A42" workbookViewId="0">
      <selection activeCell="G19" sqref="G19"/>
    </sheetView>
  </sheetViews>
  <sheetFormatPr defaultRowHeight="15" x14ac:dyDescent="0.25"/>
  <cols>
    <col min="1" max="1" width="28.7109375" customWidth="1"/>
    <col min="2" max="2" width="16.140625" customWidth="1"/>
    <col min="3" max="3" width="17.85546875" customWidth="1"/>
    <col min="4" max="4" width="9.140625" customWidth="1"/>
    <col min="6" max="6" width="26.140625" customWidth="1"/>
    <col min="7" max="7" width="11.5703125" customWidth="1"/>
    <col min="8" max="8" width="12.42578125" customWidth="1"/>
    <col min="11" max="11" width="27.140625" customWidth="1"/>
  </cols>
  <sheetData>
    <row r="1" spans="1:10" ht="15.75" x14ac:dyDescent="0.25">
      <c r="A1" s="2"/>
    </row>
    <row r="3" spans="1:10" x14ac:dyDescent="0.25">
      <c r="C3" s="1" t="s">
        <v>53</v>
      </c>
    </row>
    <row r="6" spans="1:10" x14ac:dyDescent="0.25">
      <c r="B6" s="1" t="s">
        <v>3</v>
      </c>
      <c r="D6" s="1" t="s">
        <v>24</v>
      </c>
    </row>
    <row r="7" spans="1:10" x14ac:dyDescent="0.25">
      <c r="A7" s="1" t="s">
        <v>0</v>
      </c>
      <c r="B7" s="1" t="s">
        <v>1</v>
      </c>
      <c r="C7" s="1" t="s">
        <v>2</v>
      </c>
      <c r="D7" s="1"/>
      <c r="E7" s="1"/>
      <c r="F7" s="1" t="s">
        <v>18</v>
      </c>
      <c r="G7" s="1" t="s">
        <v>20</v>
      </c>
      <c r="H7" s="1" t="s">
        <v>4</v>
      </c>
    </row>
    <row r="9" spans="1:10" x14ac:dyDescent="0.25">
      <c r="A9" s="1"/>
    </row>
    <row r="10" spans="1:10" x14ac:dyDescent="0.25">
      <c r="A10" s="1" t="s">
        <v>6</v>
      </c>
      <c r="B10" s="9">
        <v>3629</v>
      </c>
      <c r="C10" s="9">
        <v>5084</v>
      </c>
      <c r="D10" s="9">
        <f>B10+C10</f>
        <v>8713</v>
      </c>
      <c r="F10" s="1" t="s">
        <v>23</v>
      </c>
      <c r="G10" s="3">
        <f>C10+B18</f>
        <v>8715</v>
      </c>
      <c r="H10" s="3">
        <f>C16+B22</f>
        <v>11312</v>
      </c>
    </row>
    <row r="11" spans="1:10" x14ac:dyDescent="0.25">
      <c r="A11" s="6" t="s">
        <v>9</v>
      </c>
      <c r="B11" s="3">
        <v>900</v>
      </c>
    </row>
    <row r="12" spans="1:10" x14ac:dyDescent="0.25">
      <c r="A12" s="6" t="s">
        <v>10</v>
      </c>
      <c r="B12" s="3">
        <v>1700</v>
      </c>
      <c r="F12" s="1" t="s">
        <v>19</v>
      </c>
      <c r="G12" s="3">
        <f>C18+B24</f>
        <v>8720</v>
      </c>
      <c r="H12" s="3">
        <f>C22+B32</f>
        <v>10549</v>
      </c>
    </row>
    <row r="13" spans="1:10" x14ac:dyDescent="0.25">
      <c r="A13" s="6" t="s">
        <v>11</v>
      </c>
      <c r="C13" s="3">
        <v>900</v>
      </c>
    </row>
    <row r="14" spans="1:10" x14ac:dyDescent="0.25">
      <c r="A14" s="6" t="s">
        <v>12</v>
      </c>
      <c r="C14" s="3">
        <v>3072</v>
      </c>
      <c r="F14" s="1" t="s">
        <v>22</v>
      </c>
      <c r="G14" s="3">
        <f>C24+B35</f>
        <v>17560</v>
      </c>
      <c r="H14" s="8">
        <f>C32+B45</f>
        <v>17364</v>
      </c>
    </row>
    <row r="15" spans="1:10" ht="75" x14ac:dyDescent="0.25">
      <c r="A15" s="7" t="s">
        <v>29</v>
      </c>
      <c r="B15" s="8">
        <v>1750</v>
      </c>
      <c r="C15" s="8">
        <v>1750</v>
      </c>
      <c r="D15" s="3"/>
      <c r="F15" s="1" t="s">
        <v>31</v>
      </c>
      <c r="G15" s="9">
        <f>SUM(G10:G14)</f>
        <v>34995</v>
      </c>
      <c r="H15" s="9">
        <f>SUM(H10:H14)</f>
        <v>39225</v>
      </c>
      <c r="J15" s="9"/>
    </row>
    <row r="16" spans="1:10" x14ac:dyDescent="0.25">
      <c r="A16" s="10" t="s">
        <v>21</v>
      </c>
      <c r="B16" s="9">
        <f>SUM(B11:B15)</f>
        <v>4350</v>
      </c>
      <c r="C16" s="9">
        <f>SUM(C11:C15)</f>
        <v>5722</v>
      </c>
      <c r="D16" s="9">
        <f>B16+C16</f>
        <v>10072</v>
      </c>
      <c r="F16" s="1"/>
    </row>
    <row r="17" spans="1:10" x14ac:dyDescent="0.25">
      <c r="A17" s="6"/>
      <c r="D17" s="3"/>
      <c r="F17" s="1" t="s">
        <v>57</v>
      </c>
      <c r="G17" s="11">
        <f>C35+B53</f>
        <v>24687</v>
      </c>
      <c r="H17" s="11">
        <f>C45+B61</f>
        <v>30756</v>
      </c>
      <c r="I17" s="1"/>
      <c r="J17" s="1"/>
    </row>
    <row r="18" spans="1:10" x14ac:dyDescent="0.25">
      <c r="A18" s="1" t="s">
        <v>5</v>
      </c>
      <c r="B18" s="9">
        <v>3631</v>
      </c>
      <c r="C18" s="9">
        <v>5087</v>
      </c>
      <c r="D18" s="9">
        <f>B18+C18</f>
        <v>8718</v>
      </c>
    </row>
    <row r="19" spans="1:10" x14ac:dyDescent="0.25">
      <c r="A19" s="5" t="s">
        <v>7</v>
      </c>
      <c r="B19" s="3">
        <v>3840</v>
      </c>
      <c r="E19" s="4"/>
      <c r="F19" s="1" t="s">
        <v>58</v>
      </c>
      <c r="G19" s="9">
        <f>C53</f>
        <v>11778</v>
      </c>
    </row>
    <row r="20" spans="1:10" x14ac:dyDescent="0.25">
      <c r="A20" s="6" t="s">
        <v>8</v>
      </c>
      <c r="C20" s="3">
        <v>1260</v>
      </c>
    </row>
    <row r="21" spans="1:10" ht="90" x14ac:dyDescent="0.25">
      <c r="A21" s="7" t="s">
        <v>30</v>
      </c>
      <c r="B21" s="3">
        <v>1750</v>
      </c>
      <c r="C21" s="3">
        <v>1750</v>
      </c>
    </row>
    <row r="22" spans="1:10" x14ac:dyDescent="0.25">
      <c r="A22" s="10" t="s">
        <v>21</v>
      </c>
      <c r="B22" s="9">
        <f>SUM(B19:B21)</f>
        <v>5590</v>
      </c>
      <c r="C22" s="9">
        <f>SUM(C19:C21)</f>
        <v>3010</v>
      </c>
      <c r="D22" s="9">
        <f>B22+C22</f>
        <v>8600</v>
      </c>
    </row>
    <row r="23" spans="1:10" x14ac:dyDescent="0.25">
      <c r="D23" s="1"/>
    </row>
    <row r="24" spans="1:10" x14ac:dyDescent="0.25">
      <c r="A24" s="1" t="s">
        <v>13</v>
      </c>
      <c r="B24" s="11">
        <v>3633</v>
      </c>
      <c r="C24" s="11">
        <v>10243</v>
      </c>
      <c r="D24" s="9">
        <f>B24+C24</f>
        <v>13876</v>
      </c>
    </row>
    <row r="25" spans="1:10" x14ac:dyDescent="0.25">
      <c r="A25" t="s">
        <v>14</v>
      </c>
      <c r="B25" s="8">
        <v>6349</v>
      </c>
      <c r="C25" s="8"/>
    </row>
    <row r="26" spans="1:10" x14ac:dyDescent="0.25">
      <c r="A26" t="s">
        <v>15</v>
      </c>
      <c r="B26" s="8">
        <v>1190</v>
      </c>
      <c r="C26" s="8"/>
    </row>
    <row r="27" spans="1:10" x14ac:dyDescent="0.25">
      <c r="A27" t="s">
        <v>16</v>
      </c>
      <c r="B27" s="8"/>
      <c r="C27" s="8">
        <v>2700</v>
      </c>
    </row>
    <row r="28" spans="1:10" x14ac:dyDescent="0.25">
      <c r="A28" t="s">
        <v>17</v>
      </c>
      <c r="B28" s="8"/>
      <c r="C28" s="8">
        <v>3420</v>
      </c>
    </row>
    <row r="29" spans="1:10" x14ac:dyDescent="0.25">
      <c r="A29" t="s">
        <v>25</v>
      </c>
      <c r="B29" s="8"/>
      <c r="C29" s="8">
        <v>159</v>
      </c>
    </row>
    <row r="30" spans="1:10" x14ac:dyDescent="0.25">
      <c r="A30" t="s">
        <v>26</v>
      </c>
      <c r="B30" s="8"/>
      <c r="C30" s="8">
        <v>210</v>
      </c>
    </row>
    <row r="31" spans="1:10" x14ac:dyDescent="0.25">
      <c r="A31" t="s">
        <v>27</v>
      </c>
      <c r="B31" s="8"/>
      <c r="C31" s="8">
        <v>3600</v>
      </c>
    </row>
    <row r="32" spans="1:10" x14ac:dyDescent="0.25">
      <c r="A32" s="10" t="s">
        <v>21</v>
      </c>
      <c r="B32" s="11">
        <f>SUM(B25:B28)</f>
        <v>7539</v>
      </c>
      <c r="C32" s="11">
        <f>SUM(C25:C31)</f>
        <v>10089</v>
      </c>
      <c r="D32" s="9">
        <f>B32+C32</f>
        <v>17628</v>
      </c>
      <c r="F32" t="s">
        <v>45</v>
      </c>
      <c r="G32" s="9">
        <f>D32-D24</f>
        <v>3752</v>
      </c>
    </row>
    <row r="33" spans="1:9" x14ac:dyDescent="0.25">
      <c r="A33" s="10"/>
      <c r="B33" s="11"/>
      <c r="C33" s="11"/>
      <c r="D33" s="9"/>
      <c r="G33" s="9"/>
    </row>
    <row r="34" spans="1:9" x14ac:dyDescent="0.25">
      <c r="A34" s="1" t="s">
        <v>42</v>
      </c>
      <c r="B34" s="8"/>
      <c r="C34" s="8"/>
      <c r="D34" s="8"/>
    </row>
    <row r="35" spans="1:9" x14ac:dyDescent="0.25">
      <c r="A35" s="1" t="s">
        <v>34</v>
      </c>
      <c r="B35" s="11">
        <v>7317</v>
      </c>
      <c r="C35" s="11">
        <v>16274</v>
      </c>
      <c r="D35" s="9">
        <f>B35+C35</f>
        <v>23591</v>
      </c>
    </row>
    <row r="36" spans="1:9" x14ac:dyDescent="0.25">
      <c r="A36" t="s">
        <v>28</v>
      </c>
      <c r="B36" s="8">
        <v>3744</v>
      </c>
      <c r="C36" s="8"/>
    </row>
    <row r="37" spans="1:9" x14ac:dyDescent="0.25">
      <c r="A37" t="s">
        <v>32</v>
      </c>
      <c r="B37" s="8">
        <v>910</v>
      </c>
      <c r="C37" s="8"/>
      <c r="D37" s="8"/>
    </row>
    <row r="38" spans="1:9" x14ac:dyDescent="0.25">
      <c r="A38" t="s">
        <v>48</v>
      </c>
      <c r="B38" s="8">
        <v>2621</v>
      </c>
      <c r="C38" s="8">
        <v>5000</v>
      </c>
      <c r="D38" s="8"/>
      <c r="F38" t="s">
        <v>52</v>
      </c>
    </row>
    <row r="39" spans="1:9" x14ac:dyDescent="0.25">
      <c r="A39" t="s">
        <v>33</v>
      </c>
      <c r="B39" s="8"/>
      <c r="C39" s="8">
        <v>4012</v>
      </c>
      <c r="D39" s="8"/>
    </row>
    <row r="40" spans="1:9" x14ac:dyDescent="0.25">
      <c r="A40" t="s">
        <v>50</v>
      </c>
      <c r="B40" s="3"/>
      <c r="C40" s="13">
        <v>600</v>
      </c>
      <c r="D40" s="8"/>
      <c r="F40" t="s">
        <v>51</v>
      </c>
    </row>
    <row r="41" spans="1:9" x14ac:dyDescent="0.25">
      <c r="A41" t="s">
        <v>46</v>
      </c>
      <c r="B41" s="3"/>
      <c r="C41" s="8">
        <v>400</v>
      </c>
      <c r="D41" s="8"/>
      <c r="H41" t="s">
        <v>56</v>
      </c>
      <c r="I41" s="8">
        <f>B36+B37+C40</f>
        <v>5254</v>
      </c>
    </row>
    <row r="42" spans="1:9" x14ac:dyDescent="0.25">
      <c r="A42" t="s">
        <v>54</v>
      </c>
      <c r="B42" s="3"/>
      <c r="C42" s="8">
        <v>3490</v>
      </c>
      <c r="D42" s="8"/>
    </row>
    <row r="43" spans="1:9" x14ac:dyDescent="0.25">
      <c r="A43" t="s">
        <v>55</v>
      </c>
      <c r="B43" s="3"/>
      <c r="C43" s="8">
        <v>454</v>
      </c>
      <c r="D43" s="8"/>
    </row>
    <row r="44" spans="1:9" x14ac:dyDescent="0.25">
      <c r="A44" t="s">
        <v>47</v>
      </c>
      <c r="B44" s="3"/>
      <c r="C44" s="8">
        <v>5000</v>
      </c>
      <c r="D44" s="8"/>
    </row>
    <row r="45" spans="1:9" x14ac:dyDescent="0.25">
      <c r="A45" s="10" t="s">
        <v>21</v>
      </c>
      <c r="B45" s="11">
        <f>SUM(B36:B44)</f>
        <v>7275</v>
      </c>
      <c r="C45" s="11">
        <f>SUM(C36:C44)</f>
        <v>18956</v>
      </c>
      <c r="D45" s="9">
        <f>B45+C45</f>
        <v>26231</v>
      </c>
      <c r="F45" t="s">
        <v>62</v>
      </c>
      <c r="G45" s="8"/>
    </row>
    <row r="46" spans="1:9" x14ac:dyDescent="0.25">
      <c r="B46" s="8"/>
      <c r="C46" s="8"/>
      <c r="D46" s="8"/>
    </row>
    <row r="47" spans="1:9" x14ac:dyDescent="0.25">
      <c r="A47" s="1" t="s">
        <v>43</v>
      </c>
      <c r="B47" s="3">
        <v>18500</v>
      </c>
    </row>
    <row r="48" spans="1:9" x14ac:dyDescent="0.25">
      <c r="A48" t="s">
        <v>35</v>
      </c>
      <c r="B48" s="8">
        <f>B47*5/12</f>
        <v>7708.333333333333</v>
      </c>
      <c r="C48" s="8"/>
    </row>
    <row r="49" spans="1:6" x14ac:dyDescent="0.25">
      <c r="A49" t="s">
        <v>36</v>
      </c>
      <c r="B49" s="3">
        <v>13786</v>
      </c>
      <c r="C49" s="8"/>
    </row>
    <row r="50" spans="1:6" ht="30" x14ac:dyDescent="0.25">
      <c r="A50" s="10" t="s">
        <v>44</v>
      </c>
      <c r="B50" s="9">
        <f>B49-B48</f>
        <v>6077.666666666667</v>
      </c>
    </row>
    <row r="52" spans="1:6" x14ac:dyDescent="0.25">
      <c r="A52" s="14" t="s">
        <v>66</v>
      </c>
    </row>
    <row r="53" spans="1:6" x14ac:dyDescent="0.25">
      <c r="A53" s="1" t="s">
        <v>49</v>
      </c>
      <c r="B53" s="9">
        <v>8413</v>
      </c>
      <c r="C53" s="9">
        <v>11778</v>
      </c>
      <c r="D53" s="16">
        <f>B53+C53</f>
        <v>20191</v>
      </c>
      <c r="F53" s="15"/>
    </row>
    <row r="55" spans="1:6" x14ac:dyDescent="0.25">
      <c r="A55" t="s">
        <v>64</v>
      </c>
      <c r="B55" s="3">
        <v>3900</v>
      </c>
      <c r="C55" s="3">
        <v>5000</v>
      </c>
    </row>
    <row r="56" spans="1:6" x14ac:dyDescent="0.25">
      <c r="A56" t="s">
        <v>63</v>
      </c>
      <c r="B56" s="3">
        <v>400</v>
      </c>
      <c r="C56" s="3">
        <v>800</v>
      </c>
      <c r="F56" s="15"/>
    </row>
    <row r="57" spans="1:6" x14ac:dyDescent="0.25">
      <c r="A57" t="s">
        <v>33</v>
      </c>
      <c r="B57" s="3">
        <v>3500</v>
      </c>
    </row>
    <row r="58" spans="1:6" x14ac:dyDescent="0.25">
      <c r="A58" t="s">
        <v>60</v>
      </c>
      <c r="B58" s="3">
        <v>500</v>
      </c>
    </row>
    <row r="59" spans="1:6" x14ac:dyDescent="0.25">
      <c r="A59" t="s">
        <v>59</v>
      </c>
      <c r="B59" s="3">
        <v>3000</v>
      </c>
    </row>
    <row r="60" spans="1:6" x14ac:dyDescent="0.25">
      <c r="A60" t="s">
        <v>61</v>
      </c>
      <c r="B60" s="3">
        <v>500</v>
      </c>
    </row>
    <row r="61" spans="1:6" x14ac:dyDescent="0.25">
      <c r="B61" s="3">
        <f>SUM(B55:B60)</f>
        <v>11800</v>
      </c>
      <c r="C61" s="3">
        <f>SUM(C55:C59)</f>
        <v>5800</v>
      </c>
      <c r="D61" s="3">
        <f>B61+C61</f>
        <v>17600</v>
      </c>
      <c r="F61" t="s">
        <v>65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"/>
  <sheetViews>
    <sheetView workbookViewId="0">
      <selection activeCell="I11" sqref="I11"/>
    </sheetView>
  </sheetViews>
  <sheetFormatPr defaultRowHeight="15" x14ac:dyDescent="0.25"/>
  <cols>
    <col min="1" max="1" width="26.140625" customWidth="1"/>
    <col min="2" max="2" width="16.42578125" customWidth="1"/>
    <col min="3" max="3" width="15.140625" customWidth="1"/>
  </cols>
  <sheetData>
    <row r="2" spans="1:7" x14ac:dyDescent="0.25">
      <c r="B2" s="12" t="s">
        <v>37</v>
      </c>
    </row>
    <row r="5" spans="1:7" x14ac:dyDescent="0.25">
      <c r="A5" s="1" t="s">
        <v>34</v>
      </c>
      <c r="B5" s="11">
        <v>7317</v>
      </c>
      <c r="C5" s="11">
        <v>10243</v>
      </c>
      <c r="D5" s="9">
        <f>B5+C5</f>
        <v>17560</v>
      </c>
      <c r="G5" t="s">
        <v>41</v>
      </c>
    </row>
    <row r="6" spans="1:7" x14ac:dyDescent="0.25">
      <c r="A6" t="s">
        <v>28</v>
      </c>
      <c r="B6" s="8">
        <v>3744</v>
      </c>
      <c r="C6" s="8"/>
    </row>
    <row r="7" spans="1:7" x14ac:dyDescent="0.25">
      <c r="A7" t="s">
        <v>32</v>
      </c>
      <c r="B7" s="8">
        <v>910</v>
      </c>
      <c r="C7" s="8"/>
      <c r="D7" s="8"/>
    </row>
    <row r="8" spans="1:7" x14ac:dyDescent="0.25">
      <c r="A8" t="s">
        <v>33</v>
      </c>
      <c r="B8" s="8">
        <v>4000</v>
      </c>
      <c r="C8" s="8"/>
      <c r="D8" s="8"/>
    </row>
    <row r="9" spans="1:7" x14ac:dyDescent="0.25">
      <c r="A9" t="s">
        <v>38</v>
      </c>
      <c r="B9" s="3"/>
      <c r="C9" s="8">
        <v>11000</v>
      </c>
      <c r="D9" s="8"/>
    </row>
    <row r="10" spans="1:7" x14ac:dyDescent="0.25">
      <c r="B10" s="3"/>
      <c r="C10" s="8"/>
      <c r="D10" s="8"/>
    </row>
    <row r="11" spans="1:7" ht="30" x14ac:dyDescent="0.25">
      <c r="A11" s="10" t="s">
        <v>21</v>
      </c>
      <c r="B11" s="11">
        <f>SUM(B6:B10)</f>
        <v>8654</v>
      </c>
      <c r="C11" s="11">
        <f>SUM(C6:C10)</f>
        <v>11000</v>
      </c>
      <c r="D11" s="9">
        <f>B11+C11</f>
        <v>19654</v>
      </c>
    </row>
    <row r="15" spans="1:7" x14ac:dyDescent="0.25">
      <c r="A15" t="s">
        <v>39</v>
      </c>
      <c r="B15">
        <v>5410</v>
      </c>
      <c r="C15" t="s">
        <v>33</v>
      </c>
      <c r="D15" s="8">
        <f>B8</f>
        <v>4000</v>
      </c>
    </row>
    <row r="16" spans="1:7" x14ac:dyDescent="0.25">
      <c r="B16">
        <v>3356</v>
      </c>
      <c r="C16" t="s">
        <v>40</v>
      </c>
      <c r="D16" s="3">
        <f>D11-D15</f>
        <v>15654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 Wadsworth</dc:creator>
  <cp:lastModifiedBy>Cath Wadsworth</cp:lastModifiedBy>
  <cp:lastPrinted>2019-05-10T06:47:52Z</cp:lastPrinted>
  <dcterms:created xsi:type="dcterms:W3CDTF">2017-11-17T10:35:33Z</dcterms:created>
  <dcterms:modified xsi:type="dcterms:W3CDTF">2019-05-10T06:47:57Z</dcterms:modified>
</cp:coreProperties>
</file>