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Primary H Drive\Finance\Year 2019-20\Budget\Budget from BF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20" i="1"/>
  <c r="F22" i="1"/>
  <c r="E19" i="1"/>
  <c r="E25" i="1" s="1"/>
  <c r="E17" i="1"/>
  <c r="D17" i="1"/>
  <c r="C17" i="1"/>
  <c r="B17" i="1"/>
  <c r="F15" i="1"/>
  <c r="G15" i="1" s="1"/>
  <c r="F14" i="1"/>
  <c r="G14" i="1" s="1"/>
  <c r="F13" i="1"/>
  <c r="G13" i="1" s="1"/>
  <c r="F12" i="1"/>
  <c r="G12" i="1" s="1"/>
  <c r="F11" i="1"/>
  <c r="G11" i="1" s="1"/>
  <c r="E9" i="1"/>
  <c r="D9" i="1"/>
  <c r="D19" i="1" s="1"/>
  <c r="D25" i="1" s="1"/>
  <c r="C9" i="1"/>
  <c r="C19" i="1" s="1"/>
  <c r="C25" i="1" s="1"/>
  <c r="B9" i="1"/>
  <c r="B19" i="1" s="1"/>
  <c r="F7" i="1"/>
  <c r="G7" i="1" s="1"/>
  <c r="F6" i="1"/>
  <c r="F9" i="1" s="1"/>
  <c r="F5" i="1"/>
  <c r="G5" i="1" s="1"/>
  <c r="B25" i="1" l="1"/>
  <c r="G17" i="1"/>
  <c r="F19" i="1"/>
  <c r="G19" i="1" s="1"/>
  <c r="F17" i="1"/>
  <c r="G6" i="1"/>
  <c r="G9" i="1"/>
  <c r="G22" i="1"/>
  <c r="F25" i="1" l="1"/>
  <c r="G25" i="1" s="1"/>
</calcChain>
</file>

<file path=xl/sharedStrings.xml><?xml version="1.0" encoding="utf-8"?>
<sst xmlns="http://schemas.openxmlformats.org/spreadsheetml/2006/main" count="33" uniqueCount="32">
  <si>
    <t>INDICITIVE BUDGET</t>
  </si>
  <si>
    <t xml:space="preserve">2019/20 </t>
  </si>
  <si>
    <t>2018/19</t>
  </si>
  <si>
    <t>Indictive</t>
  </si>
  <si>
    <t>Inf/Prim</t>
  </si>
  <si>
    <t>Add Changes Exp</t>
  </si>
  <si>
    <t>Total</t>
  </si>
  <si>
    <t>Diff</t>
  </si>
  <si>
    <t>Notes</t>
  </si>
  <si>
    <t>BF Funding formula</t>
  </si>
  <si>
    <t>£48168 Backdated in year growth and schools in financial difficulty</t>
  </si>
  <si>
    <t>High Needs</t>
  </si>
  <si>
    <t>New bf budget inlcus 85% lump sum of two schools for amalgamated school</t>
  </si>
  <si>
    <t>Early Years</t>
  </si>
  <si>
    <t>Expect ind early years to reduce due to lower no.s about 310680</t>
  </si>
  <si>
    <t>TOTAL</t>
  </si>
  <si>
    <t>PP Grant</t>
  </si>
  <si>
    <t>EYFS PP</t>
  </si>
  <si>
    <t>UIFSM</t>
  </si>
  <si>
    <t>PE Grant</t>
  </si>
  <si>
    <t>Only one lump sum allocated</t>
  </si>
  <si>
    <t>Teachers Pay Inc</t>
  </si>
  <si>
    <t>TOTAL GRANT FUNDING</t>
  </si>
  <si>
    <t>TOTAL REVENUE</t>
  </si>
  <si>
    <t>Carry forward from previous Yr</t>
  </si>
  <si>
    <t>(this years assuming purchase of new  boards)</t>
  </si>
  <si>
    <t>TOTAL INC CARRY FWD</t>
  </si>
  <si>
    <t>Junior</t>
  </si>
  <si>
    <t>removing the additional teachers pay grant as this will be offset by cost increases.</t>
  </si>
  <si>
    <t>For Comparison Revenue Change</t>
  </si>
  <si>
    <t>For Comparison Change with CF</t>
  </si>
  <si>
    <t>reductution in lump sum of £48k further red of £112k next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</si>
</sst>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£&quot;#,##0;[Red]\-&quot;£&quot;#,##0"/>
    <numFmt numFmtId="164" formatCode="&quot;£&quot;#,##0\ ;\-&quot;£&quot;#,##0\ "/>
    <numFmt numFmtId="165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164" fontId="0" fillId="0" borderId="1" xfId="0" applyNumberFormat="1" applyFont="1" applyFill="1" applyBorder="1" applyAlignment="1" applyProtection="1">
      <alignment vertical="center"/>
      <protection hidden="1"/>
    </xf>
    <xf numFmtId="165" fontId="0" fillId="0" borderId="0" xfId="0" applyNumberFormat="1"/>
    <xf numFmtId="6" fontId="0" fillId="0" borderId="0" xfId="0" applyNumberFormat="1"/>
    <xf numFmtId="164" fontId="0" fillId="0" borderId="0" xfId="0" applyNumberFormat="1"/>
    <xf numFmtId="0" fontId="0" fillId="0" borderId="0" xfId="0" applyBorder="1"/>
    <xf numFmtId="164" fontId="0" fillId="0" borderId="0" xfId="0" applyNumberFormat="1" applyFont="1" applyFill="1" applyBorder="1" applyAlignment="1">
      <alignment vertical="center"/>
    </xf>
    <xf numFmtId="0" fontId="0" fillId="0" borderId="0" xfId="0" applyFont="1" applyBorder="1"/>
    <xf numFmtId="6" fontId="0" fillId="0" borderId="0" xfId="0" applyNumberFormat="1" applyFont="1"/>
    <xf numFmtId="0" fontId="0" fillId="0" borderId="0" xfId="0" applyFont="1"/>
    <xf numFmtId="0" fontId="3" fillId="0" borderId="0" xfId="0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topLeftCell="A5" workbookViewId="0">
      <selection activeCell="I16" sqref="I16"/>
    </sheetView>
  </sheetViews>
  <sheetFormatPr defaultRowHeight="15" x14ac:dyDescent="0.25"/>
  <cols>
    <col min="1" max="1" width="28.42578125" customWidth="1"/>
    <col min="2" max="2" width="12.5703125" customWidth="1"/>
    <col min="3" max="3" width="11.42578125" customWidth="1"/>
    <col min="4" max="4" width="11.5703125" customWidth="1"/>
    <col min="5" max="5" width="12" customWidth="1"/>
    <col min="6" max="6" width="12.7109375" customWidth="1"/>
    <col min="7" max="7" width="10.7109375" customWidth="1"/>
    <col min="9" max="9" width="68.7109375" customWidth="1"/>
  </cols>
  <sheetData>
    <row r="2" spans="1:9" x14ac:dyDescent="0.25">
      <c r="C2" s="1" t="s">
        <v>0</v>
      </c>
      <c r="D2" s="1"/>
    </row>
    <row r="3" spans="1:9" x14ac:dyDescent="0.25">
      <c r="B3" s="1" t="s">
        <v>1</v>
      </c>
      <c r="C3" s="20" t="s">
        <v>2</v>
      </c>
      <c r="D3" s="21"/>
      <c r="E3" s="21"/>
      <c r="F3" s="21"/>
      <c r="G3" s="2"/>
    </row>
    <row r="4" spans="1:9" ht="45.75" thickBot="1" x14ac:dyDescent="0.3">
      <c r="B4" s="2" t="s">
        <v>3</v>
      </c>
      <c r="C4" s="2" t="s">
        <v>4</v>
      </c>
      <c r="D4" s="16" t="s">
        <v>5</v>
      </c>
      <c r="E4" s="2" t="s">
        <v>27</v>
      </c>
      <c r="F4" s="2" t="s">
        <v>6</v>
      </c>
      <c r="G4" s="2" t="s">
        <v>7</v>
      </c>
      <c r="H4" s="3"/>
      <c r="I4" s="1" t="s">
        <v>8</v>
      </c>
    </row>
    <row r="5" spans="1:9" ht="15.75" thickBot="1" x14ac:dyDescent="0.3">
      <c r="A5" t="s">
        <v>9</v>
      </c>
      <c r="B5" s="4">
        <v>1780198.1230203551</v>
      </c>
      <c r="C5" s="5">
        <v>1410104</v>
      </c>
      <c r="D5" s="5">
        <v>4393</v>
      </c>
      <c r="E5" s="5">
        <v>455451</v>
      </c>
      <c r="F5" s="5">
        <f>C5+D5+E5</f>
        <v>1869948</v>
      </c>
      <c r="G5" s="5">
        <f>B5-F5</f>
        <v>-89749.876979644876</v>
      </c>
      <c r="H5" s="6"/>
      <c r="I5" s="6" t="s">
        <v>10</v>
      </c>
    </row>
    <row r="6" spans="1:9" ht="15.75" thickBot="1" x14ac:dyDescent="0.3">
      <c r="A6" t="s">
        <v>11</v>
      </c>
      <c r="B6" s="4">
        <v>17930</v>
      </c>
      <c r="C6" s="5">
        <v>16428</v>
      </c>
      <c r="D6" s="5"/>
      <c r="E6" s="5">
        <v>6168</v>
      </c>
      <c r="F6" s="5">
        <f>C6+D6+E6</f>
        <v>22596</v>
      </c>
      <c r="G6" s="5">
        <f>B6-F6</f>
        <v>-4666</v>
      </c>
      <c r="I6" t="s">
        <v>12</v>
      </c>
    </row>
    <row r="7" spans="1:9" ht="15.75" thickBot="1" x14ac:dyDescent="0.3">
      <c r="A7" t="s">
        <v>13</v>
      </c>
      <c r="B7" s="4">
        <v>155006.84999999998</v>
      </c>
      <c r="C7" s="5">
        <v>156483</v>
      </c>
      <c r="D7" s="5">
        <v>-4895</v>
      </c>
      <c r="E7" s="5"/>
      <c r="F7" s="5">
        <f>C7+D7+E7</f>
        <v>151588</v>
      </c>
      <c r="G7" s="5">
        <f>B7-F7</f>
        <v>3418.8499999999767</v>
      </c>
      <c r="I7" s="6" t="s">
        <v>14</v>
      </c>
    </row>
    <row r="8" spans="1:9" x14ac:dyDescent="0.25">
      <c r="C8" s="5"/>
      <c r="D8" s="5"/>
      <c r="E8" s="5"/>
      <c r="F8" s="5"/>
      <c r="G8" s="5"/>
    </row>
    <row r="9" spans="1:9" x14ac:dyDescent="0.25">
      <c r="A9" s="17" t="s">
        <v>15</v>
      </c>
      <c r="B9" s="18">
        <f>SUM(B5:B7)</f>
        <v>1953134.9730203552</v>
      </c>
      <c r="C9" s="19">
        <f>SUM(C5:C7)</f>
        <v>1583015</v>
      </c>
      <c r="D9" s="19">
        <f>SUM(D5:D7)</f>
        <v>-502</v>
      </c>
      <c r="E9" s="19">
        <f>SUM(E5:E7)</f>
        <v>461619</v>
      </c>
      <c r="F9" s="19">
        <f>SUM(F5:F7)</f>
        <v>2044132</v>
      </c>
      <c r="G9" s="19">
        <f>B9-F9</f>
        <v>-90997.026979644783</v>
      </c>
    </row>
    <row r="10" spans="1:9" x14ac:dyDescent="0.25">
      <c r="B10" s="8"/>
      <c r="C10" s="5"/>
      <c r="D10" s="5"/>
      <c r="E10" s="5"/>
      <c r="F10" s="5"/>
      <c r="G10" s="5"/>
    </row>
    <row r="11" spans="1:9" x14ac:dyDescent="0.25">
      <c r="A11" t="s">
        <v>16</v>
      </c>
      <c r="B11" s="9">
        <v>86060</v>
      </c>
      <c r="C11" s="5">
        <v>62485</v>
      </c>
      <c r="D11" s="5"/>
      <c r="E11" s="5">
        <v>23575</v>
      </c>
      <c r="F11" s="5">
        <f>C11+D11+E11</f>
        <v>86060</v>
      </c>
      <c r="G11" s="5">
        <f>B11-F11</f>
        <v>0</v>
      </c>
    </row>
    <row r="12" spans="1:9" x14ac:dyDescent="0.25">
      <c r="A12" t="s">
        <v>17</v>
      </c>
      <c r="B12" s="10"/>
      <c r="C12" s="5">
        <v>421</v>
      </c>
      <c r="D12" s="5"/>
      <c r="E12" s="5"/>
      <c r="F12" s="5">
        <f>C12+D12+E12</f>
        <v>421</v>
      </c>
      <c r="G12" s="5">
        <f>B12-F12</f>
        <v>-421</v>
      </c>
    </row>
    <row r="13" spans="1:9" x14ac:dyDescent="0.25">
      <c r="A13" t="s">
        <v>18</v>
      </c>
      <c r="B13" s="11">
        <v>89148</v>
      </c>
      <c r="C13" s="5">
        <v>85451</v>
      </c>
      <c r="D13" s="5"/>
      <c r="E13" s="5"/>
      <c r="F13" s="5">
        <f>C13+D13+E13</f>
        <v>85451</v>
      </c>
      <c r="G13" s="5">
        <f>B13-F13</f>
        <v>3697</v>
      </c>
    </row>
    <row r="14" spans="1:9" x14ac:dyDescent="0.25">
      <c r="A14" t="s">
        <v>19</v>
      </c>
      <c r="B14" s="11">
        <v>20191</v>
      </c>
      <c r="C14" s="5">
        <v>23591</v>
      </c>
      <c r="D14" s="5"/>
      <c r="E14" s="5">
        <v>3212</v>
      </c>
      <c r="F14" s="5">
        <f>C14+D14+E14</f>
        <v>26803</v>
      </c>
      <c r="G14" s="5">
        <f>B14-F14</f>
        <v>-6612</v>
      </c>
      <c r="I14" t="s">
        <v>20</v>
      </c>
    </row>
    <row r="15" spans="1:9" x14ac:dyDescent="0.25">
      <c r="A15" t="s">
        <v>21</v>
      </c>
      <c r="B15" s="11">
        <v>17047</v>
      </c>
      <c r="C15" s="5">
        <v>9887</v>
      </c>
      <c r="D15" s="5"/>
      <c r="E15" s="5"/>
      <c r="F15" s="5">
        <f>C15+D15+E15</f>
        <v>9887</v>
      </c>
      <c r="G15" s="5">
        <f>B15-F15</f>
        <v>7160</v>
      </c>
    </row>
    <row r="16" spans="1:9" x14ac:dyDescent="0.25">
      <c r="B16" s="12"/>
      <c r="C16" s="5"/>
      <c r="D16" s="5"/>
      <c r="E16" s="5"/>
      <c r="F16" s="5"/>
      <c r="G16" s="5"/>
    </row>
    <row r="17" spans="1:9" x14ac:dyDescent="0.25">
      <c r="A17" s="13" t="s">
        <v>22</v>
      </c>
      <c r="B17" s="7">
        <f>SUM(B11:B15)</f>
        <v>212446</v>
      </c>
      <c r="C17" s="5">
        <f>SUM(C11:C15)</f>
        <v>181835</v>
      </c>
      <c r="D17" s="5">
        <f>SUM(D11:D15)</f>
        <v>0</v>
      </c>
      <c r="E17" s="5">
        <f>SUM(E11:E15)</f>
        <v>26787</v>
      </c>
      <c r="F17" s="5">
        <f>SUM(F11:F15)</f>
        <v>208622</v>
      </c>
      <c r="G17" s="5">
        <f>B17-F17</f>
        <v>3824</v>
      </c>
    </row>
    <row r="18" spans="1:9" x14ac:dyDescent="0.25">
      <c r="C18" s="5"/>
      <c r="D18" s="5"/>
      <c r="E18" s="5"/>
      <c r="F18" s="5"/>
      <c r="G18" s="5"/>
    </row>
    <row r="19" spans="1:9" x14ac:dyDescent="0.25">
      <c r="A19" s="1" t="s">
        <v>23</v>
      </c>
      <c r="B19" s="14">
        <f>B9+B17</f>
        <v>2165580.9730203552</v>
      </c>
      <c r="C19" s="15">
        <f>C9+C17</f>
        <v>1764850</v>
      </c>
      <c r="D19" s="15">
        <f>D9+D17</f>
        <v>-502</v>
      </c>
      <c r="E19" s="15">
        <f>E9+E17</f>
        <v>488406</v>
      </c>
      <c r="F19" s="15">
        <f>F9+F17</f>
        <v>2252754</v>
      </c>
      <c r="G19" s="15">
        <f>B19-F19</f>
        <v>-87173.026979644783</v>
      </c>
      <c r="I19" t="s">
        <v>31</v>
      </c>
    </row>
    <row r="20" spans="1:9" x14ac:dyDescent="0.25">
      <c r="A20" s="1" t="s">
        <v>29</v>
      </c>
      <c r="C20" s="5"/>
      <c r="D20" s="5"/>
      <c r="E20" s="5"/>
      <c r="F20" s="5"/>
      <c r="G20" s="15">
        <f>G19-G15</f>
        <v>-94333.026979644783</v>
      </c>
      <c r="I20" t="s">
        <v>28</v>
      </c>
    </row>
    <row r="21" spans="1:9" x14ac:dyDescent="0.25">
      <c r="C21" s="5"/>
      <c r="D21" s="5"/>
      <c r="E21" s="5"/>
      <c r="F21" s="5"/>
      <c r="G21" s="5"/>
    </row>
    <row r="22" spans="1:9" x14ac:dyDescent="0.25">
      <c r="A22" t="s">
        <v>24</v>
      </c>
      <c r="B22" s="6">
        <v>140000</v>
      </c>
      <c r="C22" s="5">
        <v>111859</v>
      </c>
      <c r="D22" s="5"/>
      <c r="E22" s="5">
        <v>-34357</v>
      </c>
      <c r="F22" s="5">
        <f>C22+D22+E22</f>
        <v>77502</v>
      </c>
      <c r="G22" s="5">
        <f>B22-F22</f>
        <v>62498</v>
      </c>
    </row>
    <row r="23" spans="1:9" x14ac:dyDescent="0.25">
      <c r="A23" t="s">
        <v>25</v>
      </c>
    </row>
    <row r="25" spans="1:9" x14ac:dyDescent="0.25">
      <c r="A25" s="1" t="s">
        <v>26</v>
      </c>
      <c r="B25" s="15">
        <f>B22+B19</f>
        <v>2305580.9730203552</v>
      </c>
      <c r="C25" s="15">
        <f>C22+C19</f>
        <v>1876709</v>
      </c>
      <c r="D25" s="15">
        <f>D22+D19</f>
        <v>-502</v>
      </c>
      <c r="E25" s="15">
        <f>E22+E19</f>
        <v>454049</v>
      </c>
      <c r="F25" s="15">
        <f>F22+F19</f>
        <v>2330256</v>
      </c>
      <c r="G25" s="15">
        <f>B25-F25</f>
        <v>-24675.026979644783</v>
      </c>
    </row>
    <row r="26" spans="1:9" x14ac:dyDescent="0.25">
      <c r="A26" s="17" t="s">
        <v>30</v>
      </c>
      <c r="G26" s="15">
        <f>G22+G20</f>
        <v>-31835.026979644783</v>
      </c>
      <c r="I26" t="s">
        <v>28</v>
      </c>
    </row>
  </sheetData>
  <mergeCells count="1">
    <mergeCell ref="C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</dc:creator>
  <cp:lastModifiedBy>Cath Wadsworth</cp:lastModifiedBy>
  <dcterms:created xsi:type="dcterms:W3CDTF">2019-01-27T10:18:59Z</dcterms:created>
  <dcterms:modified xsi:type="dcterms:W3CDTF">2019-01-28T14:01:39Z</dcterms:modified>
</cp:coreProperties>
</file>